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A\Social hållbarhet\Integration\Kronoberg tillsammans\Statistik och ansvarsfördelning\"/>
    </mc:Choice>
  </mc:AlternateContent>
  <xr:revisionPtr revIDLastSave="0" documentId="13_ncr:1_{E1D201F6-5C6F-412F-A8E7-DB039233254C}" xr6:coauthVersionLast="47" xr6:coauthVersionMax="47" xr10:uidLastSave="{00000000-0000-0000-0000-000000000000}"/>
  <bookViews>
    <workbookView xWindow="-120" yWindow="-120" windowWidth="29040" windowHeight="15720" firstSheet="3" activeTab="7" xr2:uid="{8E27B96F-83EB-48DB-85DA-6C88FDE03F4F}"/>
  </bookViews>
  <sheets>
    <sheet name="Information" sheetId="2" r:id="rId1"/>
    <sheet name="KÖN TOTAL - asyl+TPD" sheetId="3" r:id="rId2"/>
    <sheet name="KÖN (TPD)" sheetId="4" r:id="rId3"/>
    <sheet name="BOENDE TOTAL (Asyl+TPD)" sheetId="5" r:id="rId4"/>
    <sheet name="BOENDE (TPD)" sheetId="6" r:id="rId5"/>
    <sheet name="ÅLDERSGRUPPER TOTAL (Asyl+TPD)" sheetId="7" r:id="rId6"/>
    <sheet name="ÅLDERSGRUPPER (TPD)" sheetId="8" r:id="rId7"/>
    <sheet name="ASYLSÖKANDE AVSLAG" sheetId="9" r:id="rId8"/>
  </sheets>
  <externalReferences>
    <externalReference r:id="rId9"/>
    <externalReference r:id="rId10"/>
    <externalReference r:id="rId11"/>
  </externalReferences>
  <definedNames>
    <definedName name="_xlchart.v5.0" hidden="1">'[2]Samordning Riket'!$A$1</definedName>
    <definedName name="_xlchart.v5.1" hidden="1">'[2]Samordning Riket'!$A$2:$A$22</definedName>
    <definedName name="_xlchart.v5.10" hidden="1">'[3]Samordning Riket'!$M$1</definedName>
    <definedName name="_xlchart.v5.11" hidden="1">'[3]Samordning Riket'!$M$2:$M$22</definedName>
    <definedName name="_xlchart.v5.2" hidden="1">'[2]Samordning Riket'!$L$1</definedName>
    <definedName name="_xlchart.v5.3" hidden="1">'[2]Samordning Riket'!$L$2:$L$22</definedName>
    <definedName name="_xlchart.v5.4" hidden="1">'[1]Samordning län'!$A$1</definedName>
    <definedName name="_xlchart.v5.5" hidden="1">'[1]Samordning län'!$A$2:$A$22</definedName>
    <definedName name="_xlchart.v5.6" hidden="1">'[1]Samordning län'!$M$1</definedName>
    <definedName name="_xlchart.v5.7" hidden="1">'[1]Samordning län'!$M$2:$M$22</definedName>
    <definedName name="_xlchart.v5.8" hidden="1">'[3]Samordning Riket'!$A$1</definedName>
    <definedName name="_xlchart.v5.9" hidden="1">'[3]Samordning Riket'!$A$2:$A$22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9" l="1"/>
  <c r="C14" i="9"/>
  <c r="D14" i="9"/>
  <c r="K34" i="2"/>
  <c r="I34" i="2"/>
  <c r="K30" i="2"/>
  <c r="R28" i="2"/>
  <c r="S28" i="2" s="1"/>
  <c r="L28" i="2"/>
  <c r="J28" i="2"/>
  <c r="N28" i="2" s="1"/>
  <c r="I28" i="2"/>
  <c r="H28" i="2"/>
  <c r="M28" i="2" s="1"/>
  <c r="R27" i="2"/>
  <c r="S27" i="2" s="1"/>
  <c r="L27" i="2"/>
  <c r="J27" i="2"/>
  <c r="N27" i="2" s="1"/>
  <c r="I27" i="2"/>
  <c r="H27" i="2"/>
  <c r="M27" i="2" s="1"/>
  <c r="R26" i="2"/>
  <c r="S26" i="2" s="1"/>
  <c r="L26" i="2"/>
  <c r="J26" i="2"/>
  <c r="N26" i="2" s="1"/>
  <c r="I26" i="2"/>
  <c r="H26" i="2"/>
  <c r="M26" i="2" s="1"/>
  <c r="R25" i="2"/>
  <c r="S25" i="2" s="1"/>
  <c r="Q25" i="2"/>
  <c r="N25" i="2"/>
  <c r="L25" i="2"/>
  <c r="J25" i="2"/>
  <c r="K25" i="2" s="1"/>
  <c r="I25" i="2"/>
  <c r="H25" i="2"/>
  <c r="M25" i="2" s="1"/>
  <c r="Q23" i="2"/>
  <c r="N23" i="2"/>
  <c r="M23" i="2"/>
  <c r="L23" i="2"/>
  <c r="S23" i="2" s="1"/>
  <c r="S22" i="2"/>
  <c r="Q22" i="2"/>
  <c r="N22" i="2"/>
  <c r="M22" i="2"/>
  <c r="S21" i="2"/>
  <c r="Q21" i="2"/>
  <c r="N21" i="2"/>
  <c r="M21" i="2"/>
  <c r="S20" i="2"/>
  <c r="Q20" i="2"/>
  <c r="N20" i="2"/>
  <c r="M20" i="2"/>
  <c r="S19" i="2"/>
  <c r="Q19" i="2"/>
  <c r="N19" i="2"/>
  <c r="M19" i="2"/>
  <c r="S18" i="2"/>
  <c r="Q18" i="2"/>
  <c r="N18" i="2"/>
  <c r="M18" i="2"/>
  <c r="S17" i="2"/>
  <c r="Q17" i="2"/>
  <c r="N17" i="2"/>
  <c r="M17" i="2"/>
  <c r="S16" i="2"/>
  <c r="Q16" i="2"/>
  <c r="N16" i="2"/>
  <c r="M16" i="2"/>
  <c r="S15" i="2"/>
  <c r="Q15" i="2"/>
  <c r="N15" i="2"/>
  <c r="M15" i="2"/>
  <c r="S14" i="2"/>
  <c r="Q14" i="2"/>
  <c r="N14" i="2"/>
  <c r="M14" i="2"/>
  <c r="S13" i="2"/>
  <c r="Q13" i="2"/>
  <c r="Q26" i="2" s="1"/>
  <c r="N13" i="2"/>
  <c r="M13" i="2"/>
  <c r="S12" i="2"/>
  <c r="Q12" i="2"/>
  <c r="N12" i="2"/>
  <c r="M12" i="2"/>
  <c r="S11" i="2"/>
  <c r="Q11" i="2"/>
  <c r="N11" i="2"/>
  <c r="M11" i="2"/>
  <c r="S10" i="2"/>
  <c r="Q10" i="2"/>
  <c r="N10" i="2"/>
  <c r="M10" i="2"/>
  <c r="S9" i="2"/>
  <c r="Q9" i="2"/>
  <c r="N9" i="2"/>
  <c r="M9" i="2"/>
  <c r="S8" i="2"/>
  <c r="Q8" i="2"/>
  <c r="N8" i="2"/>
  <c r="M8" i="2"/>
  <c r="S7" i="2"/>
  <c r="Q7" i="2"/>
  <c r="N7" i="2"/>
  <c r="M7" i="2"/>
  <c r="S6" i="2"/>
  <c r="Q6" i="2"/>
  <c r="N6" i="2"/>
  <c r="M6" i="2"/>
  <c r="S5" i="2"/>
  <c r="Q5" i="2"/>
  <c r="N5" i="2"/>
  <c r="M5" i="2"/>
  <c r="S4" i="2"/>
  <c r="Q4" i="2"/>
  <c r="N4" i="2"/>
  <c r="M4" i="2"/>
  <c r="S3" i="2"/>
  <c r="Q3" i="2"/>
  <c r="Q27" i="2" s="1"/>
  <c r="N3" i="2"/>
  <c r="M3" i="2"/>
  <c r="S2" i="2"/>
  <c r="Q2" i="2"/>
  <c r="Q28" i="2" s="1"/>
  <c r="N2" i="2"/>
  <c r="M2" i="2"/>
  <c r="K28" i="2" l="1"/>
  <c r="K27" i="2"/>
  <c r="K26" i="2"/>
</calcChain>
</file>

<file path=xl/sharedStrings.xml><?xml version="1.0" encoding="utf-8"?>
<sst xmlns="http://schemas.openxmlformats.org/spreadsheetml/2006/main" count="982" uniqueCount="123">
  <si>
    <t>Inskrivna per postnummer och kön</t>
  </si>
  <si>
    <t>Endast inskrivna personer 18 år eller äldre</t>
  </si>
  <si>
    <t>Kön</t>
  </si>
  <si>
    <t>Postnummer</t>
  </si>
  <si>
    <t>Kvinna</t>
  </si>
  <si>
    <t>Man</t>
  </si>
  <si>
    <t>Totaltsumma</t>
  </si>
  <si>
    <t>ALVESTA</t>
  </si>
  <si>
    <t>Övriga</t>
  </si>
  <si>
    <t>ALVESTA Summa</t>
  </si>
  <si>
    <t>LESSEBO</t>
  </si>
  <si>
    <t>LESSEBO Summa</t>
  </si>
  <si>
    <t>LJUNGBY</t>
  </si>
  <si>
    <t>LJUNGBY Summa</t>
  </si>
  <si>
    <t>MARKARYD</t>
  </si>
  <si>
    <t>MARKARYD Summa</t>
  </si>
  <si>
    <t>TINGSRYD</t>
  </si>
  <si>
    <t>TINGSRYD Summa</t>
  </si>
  <si>
    <t>UPPVIDINGE</t>
  </si>
  <si>
    <t>UPPVIDINGE Summa</t>
  </si>
  <si>
    <t>VÄXJÖ</t>
  </si>
  <si>
    <t>VÄXJÖ Summa</t>
  </si>
  <si>
    <t>ÄLMHULT</t>
  </si>
  <si>
    <t>ÄLMHULT Summa</t>
  </si>
  <si>
    <t>Inskrivna per postnummer och boendeform</t>
  </si>
  <si>
    <t>Boform</t>
  </si>
  <si>
    <t>ABO</t>
  </si>
  <si>
    <t>EBO</t>
  </si>
  <si>
    <t>Okänd</t>
  </si>
  <si>
    <t>ÖVRIGA</t>
  </si>
  <si>
    <t>Inskrivna per postnummer och åldersgrupp</t>
  </si>
  <si>
    <t>Alla åldrar</t>
  </si>
  <si>
    <t>Åldersgrupper</t>
  </si>
  <si>
    <t>0 år</t>
  </si>
  <si>
    <t>1-2 år</t>
  </si>
  <si>
    <t>3-5 år</t>
  </si>
  <si>
    <t>6 år</t>
  </si>
  <si>
    <t>7-9 år</t>
  </si>
  <si>
    <t>10-12 år</t>
  </si>
  <si>
    <t>13-15 år</t>
  </si>
  <si>
    <t>16-17 år</t>
  </si>
  <si>
    <t>18-19 år</t>
  </si>
  <si>
    <t>20-35 år</t>
  </si>
  <si>
    <t>36-59 år</t>
  </si>
  <si>
    <t>60-64 år</t>
  </si>
  <si>
    <t>65+ år</t>
  </si>
  <si>
    <t>1. KÖN TOTAL - både asylsökande och TPD</t>
  </si>
  <si>
    <t>3. BOENDE TOTALT - både asylsökande och TPD</t>
  </si>
  <si>
    <t>4. BOENDE ENBART TPD</t>
  </si>
  <si>
    <t>5. ÅLDERSGRUPPER TOTALT - både asylsökande och TPD</t>
  </si>
  <si>
    <t>6. ÅLDERSGRUPPER ENBART TPD</t>
  </si>
  <si>
    <t>2. KÖN ENBART TPD</t>
  </si>
  <si>
    <t>Kommun</t>
  </si>
  <si>
    <t>Inskrivna per län och kommun</t>
  </si>
  <si>
    <t>Endast inskrivna 18 år eller äldre med ett avslag som första stängande beslut i ett asylärende</t>
  </si>
  <si>
    <t>Kategori_Lst</t>
  </si>
  <si>
    <t>Avslag Laga kraft</t>
  </si>
  <si>
    <t>Avslag ej Laga kraft</t>
  </si>
  <si>
    <t>7. AVSLAG ENBART ASYLSÖKANDE</t>
  </si>
  <si>
    <t>Län</t>
  </si>
  <si>
    <t>vuxna totalt*</t>
  </si>
  <si>
    <t>vuxna MFD</t>
  </si>
  <si>
    <r>
      <t>Förändring MFD sedan</t>
    </r>
    <r>
      <rPr>
        <sz val="9"/>
        <color rgb="FFFFFFFF"/>
        <rFont val="Arial"/>
        <family val="2"/>
      </rPr>
      <t xml:space="preserve"> förra månaden</t>
    </r>
  </si>
  <si>
    <t>Vuxna asyl sökande</t>
  </si>
  <si>
    <t>andel MFD (vuxna)</t>
  </si>
  <si>
    <t>Alla åldrar Totalt</t>
  </si>
  <si>
    <t>Alla åldrar MFD</t>
  </si>
  <si>
    <t>Alla åldrar asyl sökande</t>
  </si>
  <si>
    <t>Totalt angivna aktivitets platser ****</t>
  </si>
  <si>
    <t>Aktivitets platser/ person</t>
  </si>
  <si>
    <t>Karta Samordning alla aktiviteter med platser inlagda i SharePoint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</si>
  <si>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</si>
  <si>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</si>
  <si>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</si>
  <si>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</si>
  <si>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</si>
  <si>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</si>
  <si>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</si>
  <si>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</si>
  <si>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</si>
  <si>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</si>
  <si>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</si>
  <si>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</si>
  <si>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</si>
  <si>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</si>
  <si>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</si>
  <si>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</si>
  <si>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</si>
  <si>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</si>
  <si>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</si>
  <si>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</si>
  <si>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</si>
  <si>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Nod</t>
  </si>
  <si>
    <t>vuxna totalt</t>
  </si>
  <si>
    <t>Nord</t>
  </si>
  <si>
    <t xml:space="preserve">Öst </t>
  </si>
  <si>
    <t>Väst</t>
  </si>
  <si>
    <t>Syd</t>
  </si>
  <si>
    <t>* vuxna totalt har minskat med</t>
  </si>
  <si>
    <t>** från Mivs hemsida</t>
  </si>
  <si>
    <t>1 plats/pers</t>
  </si>
  <si>
    <t>eller mer</t>
  </si>
  <si>
    <t>KRONOBERGS LÄN Summa</t>
  </si>
  <si>
    <t>minus förvar (FVE/I/T etc.)</t>
  </si>
  <si>
    <t>RIKET (ej okänd/skyddad)</t>
  </si>
  <si>
    <r>
      <rPr>
        <b/>
        <sz val="9.5"/>
        <color rgb="FF000000"/>
        <rFont val="Albany AMT"/>
      </rPr>
      <t>17</t>
    </r>
    <r>
      <rPr>
        <sz val="11"/>
        <color theme="1"/>
        <rFont val="Calibri"/>
        <family val="2"/>
        <scheme val="minor"/>
      </rPr>
      <t xml:space="preserve"> län har 1 plats/person eller mer</t>
    </r>
  </si>
  <si>
    <r>
      <rPr>
        <b/>
        <u/>
        <sz val="9"/>
        <color rgb="FF000000"/>
        <rFont val="Albany AMT"/>
      </rPr>
      <t>4</t>
    </r>
    <r>
      <rPr>
        <b/>
        <sz val="9"/>
        <color rgb="FF000000"/>
        <rFont val="Albany AMT"/>
      </rPr>
      <t xml:space="preserve"> noder</t>
    </r>
    <r>
      <rPr>
        <sz val="9"/>
        <color rgb="FF000000"/>
        <rFont val="Albany AMT"/>
      </rPr>
      <t xml:space="preserve"> har</t>
    </r>
  </si>
  <si>
    <t>personer sedan förra månaden.</t>
  </si>
  <si>
    <r>
      <t xml:space="preserve">****Grå siffror indikerar att samma antal aktivitetsplatser angivits totalt i länet </t>
    </r>
    <r>
      <rPr>
        <u/>
        <sz val="10"/>
        <color theme="1" tint="0.499984740745262"/>
        <rFont val="Albany AMT"/>
      </rPr>
      <t>som månaden innan</t>
    </r>
    <r>
      <rPr>
        <sz val="10"/>
        <color theme="1" tint="0.499984740745262"/>
        <rFont val="Albany AMT"/>
      </rPr>
      <t xml:space="preserve"> (rätt?)</t>
    </r>
  </si>
  <si>
    <t>.</t>
  </si>
  <si>
    <r>
      <t xml:space="preserve">Nyanlända totalt senaste 24 mån** </t>
    </r>
    <r>
      <rPr>
        <b/>
        <sz val="9"/>
        <color rgb="FFFF0000"/>
        <rFont val="Arial"/>
        <family val="2"/>
      </rPr>
      <t>(per den 6:e mars!)</t>
    </r>
  </si>
  <si>
    <t>ny data kommer den 5-7:e varje månad!</t>
  </si>
  <si>
    <r>
      <t xml:space="preserve">*/** </t>
    </r>
    <r>
      <rPr>
        <b/>
        <u/>
        <sz val="9.5"/>
        <color rgb="FF000000"/>
        <rFont val="Albany AMT"/>
      </rPr>
      <t>Totala antalet individer i behov av aktiviteter beräknas</t>
    </r>
    <r>
      <rPr>
        <b/>
        <sz val="9.5"/>
        <color rgb="FF000000"/>
        <rFont val="Albany AMT"/>
      </rPr>
      <t xml:space="preserve"> ha ökat med </t>
    </r>
    <r>
      <rPr>
        <b/>
        <u/>
        <sz val="9.5"/>
        <color rgb="FF000000"/>
        <rFont val="Albany AMT"/>
      </rPr>
      <t>634</t>
    </r>
    <r>
      <rPr>
        <b/>
        <sz val="9.5"/>
        <color rgb="FF000000"/>
        <rFont val="Albany AMT"/>
      </rPr>
      <t xml:space="preserve"> sedan förra månaden!</t>
    </r>
  </si>
  <si>
    <t>jan</t>
  </si>
  <si>
    <t>plus</t>
  </si>
  <si>
    <t>feb</t>
  </si>
  <si>
    <t>mrs</t>
  </si>
  <si>
    <t>apr</t>
  </si>
  <si>
    <t>månad</t>
  </si>
  <si>
    <t>beräknat totalt antal individer med behov av insatser</t>
  </si>
  <si>
    <t>januari</t>
  </si>
  <si>
    <t>februari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</si>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</sst>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0"/>
    <numFmt numFmtId="165" formatCode="0.0"/>
  </numFmts>
  <fonts count="40">
    <font>
      <sz val="11"/>
      <color theme="1"/>
      <name val="Calibri"/>
      <family val="2"/>
      <scheme val="minor"/>
    </font>
    <font>
      <b/>
      <sz val="9.5"/>
      <color rgb="FF112277"/>
      <name val="Albany AMT"/>
    </font>
    <font>
      <b/>
      <sz val="14"/>
      <color theme="1"/>
      <name val="Calibri"/>
      <family val="2"/>
      <scheme val="minor"/>
    </font>
    <font>
      <b/>
      <sz val="12"/>
      <color rgb="FF000000"/>
      <name val="Helvetica"/>
      <family val="2"/>
    </font>
    <font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Helvetic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A6A6A6"/>
      <name val="Arial"/>
      <family val="2"/>
    </font>
    <font>
      <sz val="9"/>
      <color indexed="9"/>
      <name val="Arial"/>
      <family val="2"/>
    </font>
    <font>
      <sz val="9"/>
      <color rgb="FFFFFFFF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lbany AMT"/>
    </font>
    <font>
      <sz val="9.5"/>
      <color theme="0" tint="-0.499984740745262"/>
      <name val="Albany AMT"/>
    </font>
    <font>
      <b/>
      <sz val="11"/>
      <color rgb="FFFF0000"/>
      <name val="Calibri"/>
      <family val="3"/>
      <scheme val="minor"/>
    </font>
    <font>
      <sz val="9.5"/>
      <name val="Albany AMT"/>
    </font>
    <font>
      <b/>
      <sz val="9.5"/>
      <color rgb="FF000000"/>
      <name val="Albany AMT"/>
    </font>
    <font>
      <sz val="9.5"/>
      <color rgb="FFFF0000"/>
      <name val="Albany AMT"/>
    </font>
    <font>
      <sz val="9"/>
      <color rgb="FF000000"/>
      <name val="Albany AMT"/>
    </font>
    <font>
      <b/>
      <u/>
      <sz val="9"/>
      <color rgb="FF000000"/>
      <name val="Albany AMT"/>
    </font>
    <font>
      <b/>
      <sz val="9"/>
      <color rgb="FF000000"/>
      <name val="Albany AMT"/>
    </font>
    <font>
      <b/>
      <sz val="9"/>
      <color rgb="FFFF0000"/>
      <name val="Arial"/>
      <family val="2"/>
    </font>
    <font>
      <b/>
      <sz val="9"/>
      <color rgb="FFFFFFFF"/>
      <name val="Arial"/>
      <family val="2"/>
    </font>
    <font>
      <sz val="11"/>
      <color rgb="FFFF0000"/>
      <name val="Calibri"/>
      <family val="3"/>
      <scheme val="minor"/>
    </font>
    <font>
      <sz val="11"/>
      <color rgb="FF000000"/>
      <name val="Albany AMT"/>
    </font>
    <font>
      <b/>
      <sz val="11"/>
      <color rgb="FFFF0000"/>
      <name val="Albany AMT"/>
    </font>
    <font>
      <b/>
      <sz val="11"/>
      <name val="Albany AMT"/>
    </font>
    <font>
      <u/>
      <sz val="11"/>
      <color theme="10"/>
      <name val="Albany AMT"/>
    </font>
    <font>
      <sz val="10"/>
      <color theme="1" tint="0.499984740745262"/>
      <name val="Albany AMT"/>
    </font>
    <font>
      <u/>
      <sz val="10"/>
      <color theme="1" tint="0.499984740745262"/>
      <name val="Albany AMT"/>
    </font>
    <font>
      <b/>
      <sz val="11"/>
      <color theme="6" tint="-0.499984740745262"/>
      <name val="Calibri"/>
      <family val="3"/>
      <scheme val="minor"/>
    </font>
    <font>
      <b/>
      <u/>
      <sz val="9.5"/>
      <color rgb="FF000000"/>
      <name val="Albany AMT"/>
    </font>
    <font>
      <b/>
      <sz val="9.5"/>
      <color theme="6" tint="-0.499984740745262"/>
      <name val="Albany AMT"/>
    </font>
  </fonts>
  <fills count="22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974706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CCCCFF"/>
      </bottom>
      <diagonal/>
    </border>
    <border>
      <left style="thin">
        <color indexed="3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CCCCFF"/>
      </right>
      <top style="thin">
        <color auto="1"/>
      </top>
      <bottom style="thin">
        <color rgb="FFCCCCFF"/>
      </bottom>
      <diagonal/>
    </border>
    <border>
      <left/>
      <right style="thin">
        <color auto="1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46">
    <xf numFmtId="0" fontId="0" fillId="0" borderId="0" xfId="0"/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right"/>
    </xf>
    <xf numFmtId="0" fontId="0" fillId="0" borderId="1" xfId="0" applyBorder="1"/>
    <xf numFmtId="164" fontId="9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8" fillId="0" borderId="1" xfId="0" applyFont="1" applyBorder="1"/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0" fillId="0" borderId="2" xfId="0" applyBorder="1"/>
    <xf numFmtId="0" fontId="1" fillId="3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164" fontId="0" fillId="4" borderId="3" xfId="0" applyNumberForma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2" fillId="0" borderId="1" xfId="0" applyFont="1" applyFill="1" applyBorder="1"/>
    <xf numFmtId="0" fontId="9" fillId="4" borderId="3" xfId="0" applyFont="1" applyFill="1" applyBorder="1" applyAlignment="1">
      <alignment horizontal="left"/>
    </xf>
    <xf numFmtId="0" fontId="9" fillId="0" borderId="0" xfId="0" applyFont="1"/>
    <xf numFmtId="164" fontId="11" fillId="0" borderId="1" xfId="0" applyNumberFormat="1" applyFont="1" applyFill="1" applyBorder="1" applyAlignment="1">
      <alignment horizontal="right"/>
    </xf>
    <xf numFmtId="0" fontId="4" fillId="0" borderId="0" xfId="0" applyFont="1"/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49" fontId="14" fillId="5" borderId="4" xfId="0" applyNumberFormat="1" applyFont="1" applyFill="1" applyBorder="1" applyAlignment="1">
      <alignment horizontal="left"/>
    </xf>
    <xf numFmtId="49" fontId="14" fillId="5" borderId="5" xfId="0" applyNumberFormat="1" applyFont="1" applyFill="1" applyBorder="1" applyAlignment="1">
      <alignment horizontal="left" vertical="center" wrapText="1"/>
    </xf>
    <xf numFmtId="49" fontId="16" fillId="7" borderId="7" xfId="0" applyNumberFormat="1" applyFont="1" applyFill="1" applyBorder="1" applyAlignment="1">
      <alignment horizontal="left" vertical="center" wrapText="1"/>
    </xf>
    <xf numFmtId="49" fontId="14" fillId="8" borderId="5" xfId="0" applyNumberFormat="1" applyFont="1" applyFill="1" applyBorder="1" applyAlignment="1">
      <alignment horizontal="left" vertical="center" wrapText="1"/>
    </xf>
    <xf numFmtId="49" fontId="14" fillId="9" borderId="5" xfId="0" applyNumberFormat="1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5" fontId="0" fillId="13" borderId="11" xfId="0" applyNumberFormat="1" applyFill="1" applyBorder="1" applyAlignment="1">
      <alignment horizontal="center" vertical="center"/>
    </xf>
    <xf numFmtId="0" fontId="18" fillId="1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" fontId="21" fillId="0" borderId="11" xfId="1" applyNumberFormat="1" applyFon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14" borderId="1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9" fontId="19" fillId="0" borderId="1" xfId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9" fontId="19" fillId="13" borderId="1" xfId="1" applyFon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9" fontId="19" fillId="16" borderId="1" xfId="1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vertical="center"/>
    </xf>
    <xf numFmtId="0" fontId="18" fillId="18" borderId="12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/>
    </xf>
    <xf numFmtId="0" fontId="18" fillId="19" borderId="13" xfId="0" applyFont="1" applyFill="1" applyBorder="1" applyAlignment="1">
      <alignment horizontal="center" vertical="center"/>
    </xf>
    <xf numFmtId="1" fontId="21" fillId="15" borderId="11" xfId="1" applyNumberFormat="1" applyFont="1" applyFill="1" applyBorder="1" applyAlignment="1">
      <alignment horizontal="center" vertical="center"/>
    </xf>
    <xf numFmtId="9" fontId="18" fillId="18" borderId="12" xfId="1" applyFont="1" applyFill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/>
    </xf>
    <xf numFmtId="165" fontId="18" fillId="17" borderId="15" xfId="0" applyNumberFormat="1" applyFont="1" applyFill="1" applyBorder="1" applyAlignment="1">
      <alignment horizontal="center" vertical="center"/>
    </xf>
    <xf numFmtId="49" fontId="14" fillId="5" borderId="4" xfId="0" applyNumberFormat="1" applyFont="1" applyFill="1" applyBorder="1" applyAlignment="1">
      <alignment horizontal="left" vertical="center"/>
    </xf>
    <xf numFmtId="49" fontId="14" fillId="5" borderId="5" xfId="0" applyNumberFormat="1" applyFont="1" applyFill="1" applyBorder="1" applyAlignment="1">
      <alignment horizontal="left" wrapText="1"/>
    </xf>
    <xf numFmtId="49" fontId="14" fillId="5" borderId="5" xfId="0" applyNumberFormat="1" applyFont="1" applyFill="1" applyBorder="1" applyAlignment="1">
      <alignment horizontal="right" wrapText="1"/>
    </xf>
    <xf numFmtId="49" fontId="14" fillId="5" borderId="5" xfId="0" applyNumberFormat="1" applyFont="1" applyFill="1" applyBorder="1" applyAlignment="1">
      <alignment horizontal="center" wrapText="1"/>
    </xf>
    <xf numFmtId="49" fontId="14" fillId="8" borderId="5" xfId="0" applyNumberFormat="1" applyFont="1" applyFill="1" applyBorder="1" applyAlignment="1">
      <alignment horizontal="left" wrapText="1"/>
    </xf>
    <xf numFmtId="0" fontId="18" fillId="13" borderId="17" xfId="0" applyFont="1" applyFill="1" applyBorder="1" applyAlignment="1">
      <alignment vertical="center"/>
    </xf>
    <xf numFmtId="0" fontId="0" fillId="13" borderId="11" xfId="0" applyFill="1" applyBorder="1" applyAlignment="1">
      <alignment horizontal="center" vertical="center"/>
    </xf>
    <xf numFmtId="0" fontId="24" fillId="13" borderId="11" xfId="0" applyFont="1" applyFill="1" applyBorder="1" applyAlignment="1">
      <alignment horizontal="center" vertical="center"/>
    </xf>
    <xf numFmtId="9" fontId="19" fillId="13" borderId="11" xfId="1" applyFont="1" applyFill="1" applyBorder="1" applyAlignment="1">
      <alignment horizontal="center" vertical="center"/>
    </xf>
    <xf numFmtId="165" fontId="23" fillId="13" borderId="18" xfId="0" applyNumberFormat="1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18" fillId="13" borderId="20" xfId="0" applyFont="1" applyFill="1" applyBorder="1" applyAlignment="1">
      <alignment vertical="center"/>
    </xf>
    <xf numFmtId="0" fontId="0" fillId="13" borderId="21" xfId="0" applyFill="1" applyBorder="1" applyAlignment="1">
      <alignment horizontal="center" vertical="center"/>
    </xf>
    <xf numFmtId="0" fontId="24" fillId="13" borderId="21" xfId="0" applyFont="1" applyFill="1" applyBorder="1" applyAlignment="1">
      <alignment horizontal="center" vertical="center"/>
    </xf>
    <xf numFmtId="9" fontId="19" fillId="13" borderId="21" xfId="1" applyFont="1" applyFill="1" applyBorder="1" applyAlignment="1">
      <alignment horizontal="center" vertical="center"/>
    </xf>
    <xf numFmtId="0" fontId="0" fillId="0" borderId="26" xfId="0" applyBorder="1"/>
    <xf numFmtId="0" fontId="13" fillId="2" borderId="0" xfId="2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13" borderId="11" xfId="0" applyFill="1" applyBorder="1" applyAlignment="1">
      <alignment horizontal="left"/>
    </xf>
    <xf numFmtId="0" fontId="9" fillId="4" borderId="3" xfId="0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49" fontId="15" fillId="6" borderId="6" xfId="0" applyNumberFormat="1" applyFont="1" applyFill="1" applyBorder="1" applyAlignment="1">
      <alignment horizontal="left" vertical="center" wrapText="1"/>
    </xf>
    <xf numFmtId="49" fontId="29" fillId="21" borderId="31" xfId="0" applyNumberFormat="1" applyFont="1" applyFill="1" applyBorder="1" applyAlignment="1">
      <alignment horizontal="left" vertical="center" wrapText="1"/>
    </xf>
    <xf numFmtId="1" fontId="30" fillId="0" borderId="11" xfId="1" applyNumberFormat="1" applyFont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9" fontId="19" fillId="15" borderId="1" xfId="1" applyFont="1" applyFill="1" applyBorder="1" applyAlignment="1">
      <alignment horizontal="center" vertical="center"/>
    </xf>
    <xf numFmtId="1" fontId="30" fillId="15" borderId="32" xfId="1" applyNumberFormat="1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 vertical="center"/>
    </xf>
    <xf numFmtId="1" fontId="24" fillId="13" borderId="11" xfId="0" applyNumberFormat="1" applyFont="1" applyFill="1" applyBorder="1" applyAlignment="1">
      <alignment horizontal="center" vertical="center"/>
    </xf>
    <xf numFmtId="1" fontId="0" fillId="13" borderId="11" xfId="0" applyNumberFormat="1" applyFill="1" applyBorder="1" applyAlignment="1">
      <alignment horizontal="center" vertical="center"/>
    </xf>
    <xf numFmtId="1" fontId="24" fillId="13" borderId="1" xfId="0" applyNumberFormat="1" applyFont="1" applyFill="1" applyBorder="1" applyAlignment="1">
      <alignment horizontal="center" vertical="center"/>
    </xf>
    <xf numFmtId="1" fontId="24" fillId="13" borderId="21" xfId="0" applyNumberFormat="1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4" fillId="2" borderId="26" xfId="2" applyFont="1" applyFill="1" applyBorder="1" applyAlignment="1">
      <alignment vertical="center"/>
    </xf>
    <xf numFmtId="0" fontId="0" fillId="13" borderId="22" xfId="0" applyFill="1" applyBorder="1" applyAlignment="1">
      <alignment horizontal="left" vertical="center"/>
    </xf>
    <xf numFmtId="49" fontId="14" fillId="9" borderId="8" xfId="0" applyNumberFormat="1" applyFont="1" applyFill="1" applyBorder="1" applyAlignment="1">
      <alignment horizontal="center" vertical="center" wrapText="1"/>
    </xf>
    <xf numFmtId="49" fontId="14" fillId="9" borderId="9" xfId="0" applyNumberFormat="1" applyFont="1" applyFill="1" applyBorder="1" applyAlignment="1">
      <alignment horizontal="center" vertical="center" wrapText="1"/>
    </xf>
    <xf numFmtId="49" fontId="14" fillId="9" borderId="10" xfId="0" applyNumberFormat="1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wrapText="1"/>
    </xf>
    <xf numFmtId="0" fontId="25" fillId="13" borderId="22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left" vertical="center"/>
    </xf>
    <xf numFmtId="0" fontId="31" fillId="2" borderId="2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 wrapText="1"/>
    </xf>
    <xf numFmtId="0" fontId="18" fillId="13" borderId="11" xfId="0" applyFont="1" applyFill="1" applyBorder="1" applyAlignment="1">
      <alignment vertical="center"/>
    </xf>
    <xf numFmtId="1" fontId="37" fillId="0" borderId="11" xfId="1" applyNumberFormat="1" applyFont="1" applyBorder="1" applyAlignment="1">
      <alignment horizontal="center" vertical="center"/>
    </xf>
    <xf numFmtId="165" fontId="0" fillId="16" borderId="11" xfId="0" applyNumberFormat="1" applyFill="1" applyBorder="1" applyAlignment="1">
      <alignment horizontal="center" vertical="center"/>
    </xf>
    <xf numFmtId="165" fontId="0" fillId="14" borderId="11" xfId="0" applyNumberFormat="1" applyFill="1" applyBorder="1" applyAlignment="1">
      <alignment horizontal="center" vertical="center"/>
    </xf>
    <xf numFmtId="165" fontId="23" fillId="14" borderId="11" xfId="0" applyNumberFormat="1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left" vertical="center"/>
    </xf>
    <xf numFmtId="0" fontId="33" fillId="2" borderId="25" xfId="0" applyFont="1" applyFill="1" applyBorder="1" applyAlignment="1">
      <alignment horizontal="left" vertical="center"/>
    </xf>
    <xf numFmtId="0" fontId="33" fillId="2" borderId="0" xfId="2" applyFont="1" applyFill="1" applyBorder="1" applyAlignment="1">
      <alignment horizontal="left" vertical="center"/>
    </xf>
    <xf numFmtId="0" fontId="33" fillId="2" borderId="27" xfId="2" applyFont="1" applyFill="1" applyBorder="1" applyAlignment="1">
      <alignment horizontal="left" vertical="center"/>
    </xf>
    <xf numFmtId="0" fontId="35" fillId="2" borderId="26" xfId="0" applyFont="1" applyFill="1" applyBorder="1" applyAlignment="1">
      <alignment horizontal="left"/>
    </xf>
    <xf numFmtId="0" fontId="35" fillId="2" borderId="0" xfId="0" applyFont="1" applyFill="1" applyAlignment="1">
      <alignment horizontal="left"/>
    </xf>
    <xf numFmtId="0" fontId="35" fillId="2" borderId="27" xfId="0" applyFont="1" applyFill="1" applyBorder="1" applyAlignment="1">
      <alignment horizontal="left"/>
    </xf>
    <xf numFmtId="0" fontId="23" fillId="2" borderId="26" xfId="0" applyFont="1" applyFill="1" applyBorder="1" applyAlignment="1">
      <alignment horizontal="left"/>
    </xf>
    <xf numFmtId="0" fontId="23" fillId="2" borderId="0" xfId="0" applyFont="1" applyFill="1" applyAlignment="1">
      <alignment horizontal="left"/>
    </xf>
    <xf numFmtId="0" fontId="23" fillId="2" borderId="27" xfId="0" applyFont="1" applyFill="1" applyBorder="1" applyAlignment="1">
      <alignment horizontal="left"/>
    </xf>
    <xf numFmtId="0" fontId="23" fillId="2" borderId="26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23" fillId="2" borderId="0" xfId="0" applyFont="1" applyFill="1" applyAlignment="1">
      <alignment horizontal="left"/>
    </xf>
  </cellXfs>
  <cellStyles count="3">
    <cellStyle name="Hyperlä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'https://internyta.lansstyrelsen.se/f/integration-nationell-samarbetsyta/Rapporter och prognoser/[250301 Pågående TIA, språk, kön, boende, ålder, avslag, postnr, samordning län, Nord, AB, M, O, Y, Z (ver 3).xlsx]Samordning län'!$C$38:$C$40</c:f>
              <c:numCache>
                <c:formatCode>General</c:formatCode>
                <c:ptCount val="3"/>
                <c:pt idx="0">
                  <c:v>57611</c:v>
                </c:pt>
                <c:pt idx="1">
                  <c:v>59271</c:v>
                </c:pt>
                <c:pt idx="2">
                  <c:v>59905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'https://internyta.lansstyrelsen.se/f/integration-nationell-samarbetsyta/Rapporter och prognoser/[250301 Pågående TIA, språk, kön, boende, ålder, avslag, postnr, samordning län, Nord, AB, M, O, Y, Z (ver 3).xlsx]Samordning län'!$C$37</c15:sqref>
                        </c15:formulaRef>
                      </c:ext>
                    </c:extLst>
                    <c:strCache>
                      <c:ptCount val="1"/>
                      <c:pt idx="0">
                        <c:v>beräknat totalt antal individer med behov av insatser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'https://internyta.lansstyrelsen.se/f/integration-nationell-samarbetsyta/Rapporter och prognoser/[250301 Pågående TIA, språk, kön, boende, ålder, avslag, postnr, samordning län, Nord, AB, M, O, Y, Z (ver 3).xlsx]Samordning län'!$B$38:$B$40</c15:sqref>
                        </c15:formulaRef>
                      </c:ext>
                    </c:extLst>
                    <c:strCache>
                      <c:ptCount val="3"/>
                      <c:pt idx="0">
                        <c:v>januari</c:v>
                      </c:pt>
                      <c:pt idx="1">
                        <c:v>februari</c:v>
                      </c:pt>
                      <c:pt idx="2">
                        <c:v>mars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5CB-4A8C-9172-734952696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248848"/>
        <c:axId val="491245968"/>
      </c:lineChart>
      <c:catAx>
        <c:axId val="491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1245968"/>
        <c:crosses val="autoZero"/>
        <c:auto val="1"/>
        <c:lblAlgn val="ctr"/>
        <c:lblOffset val="100"/>
        <c:noMultiLvlLbl val="0"/>
      </c:catAx>
      <c:valAx>
        <c:axId val="4912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124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1">
      <cx:tx>
        <cx:txData>
          <cx:v>mars 2025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mars 2025</a:t>
          </a:r>
        </a:p>
      </cx:txPr>
    </cx:title>
    <cx:plotArea>
      <cx:plotAreaRegion>
        <cx:series layoutId="regionMap" uniqueId="{C96DC58F-2A4E-4A00-8DC7-9AA1582A2370}">
          <cx:tx>
            <cx:txData>
              <cx:f>_xlchart.v5.6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1HxZctxItuVWZPpuMAGfvexlmyWAmBgDyeAk6QdGUUzMcMDdMX6/t4VcQfUWagPaWN8IJvVISpXV
pcxn1voBA+EY/fg999zjHvyP++Fv98XDnX4zlEVl/nY//Pw2sbb+208/mfvkobwzJ2V6r5VRv9qT
e1X+pH79Nb1/+OmTvuvTKv4JuR756T650/ZhePu//wOuFj+ojbq/s6mqLtoHPe4fTFtY8wdt32x6
c/epTKswNVan99b7+a2/ma1Xu8Xs7ZuHyqZ2vBrrh5/fvjjq7ZufXl/rq/u+KeDRbPsJzqXsBAnM
KEZUIs4xIW/fFKqKf2/26IknJGIewYwwRFz0dOvdXQmn+8VDDl3w8Kb4/PfqqelbT3V8prtPn/SD
MfBax79fnf7iRb5qvVdtZQ99GUO3/vz2snvQafzw9k1qVPDYFKjDK11C90Af/PQSh6++gF55dcgz
qF534b9q+gqpz79dXs32i8+/XW1+2YV/1DP/Jl7iBJCgQjLpeQx5rnyNF2NcckI4cg+HiadbP+L1
+TdjH3T8+R+2uKs+PbX9vwP2+vxXiL1u/qEgu/n8n/vtX4yWPIGY4pR4nhQcu4S/RAufeBQJl2BO
mCQCQfA9BvYjWjef/67L7wPq2amvMHrW8kPBE/6y+WW/++Wph741Zv+9UGLuiaRScuZJhoR0GXDb
c+ojJ5hwJjC0UEo9zp5u/QhOeFfc6erOfCf1vTr9FUivWn8ooBaf//NmM/PP9ounDvsLsPJOCBEC
IglxRJgrX6WpQxaTmBKMCCaueJWlFp//3hUPH5WO/+iJvp2inp/7CqTnTT8WQmd/dVbiJ0RwRiUB
CAjlLn4ZSuKEei7A5xEIuEf0nvPcQn1nOvpy4mtkni74Q8Gy/mWz/WX/R0P03yM4yk8Q8JagiAuM
XOy9Ijh24lJQd9QjHnM9euC/56is74oSNPH3KbsXJ79C50XbD4XQ5dVZsF6ebbZPPfXnmY3KE8Jd
VzIqhHdIOJBmnmchceIBfFJ6TErkAQM+3foxC11adZ8nqiifvv7WE32b2Z6d+gqgZy0/FDzLXzZ/
sX5jJ5IR15Oc04MOQND7z8FBJwIfYscjSAiMXe8JhUdwlnfFQb19r0R4dforkF61/lBAnX7+z+1f
nIIYBrLj3IUQwZxLJF9JbVBzHvKQdJHLpCu9V4XR6ee/l9+ZhJ6d+gqiZy0/GDy/7daffzsHq+Fp
QH+LVv7tbEQhRCQiUAp9EyDiQp6ioA8wUKF4VQudfv5HlX/+Rw1uwx8907ep7sXJX4H07MI/FEzr
/dnuzAeX4Y865N8EiZ1wSTxOPEkwYIEhTJ4THjmhHJQCJCuPI+byVyCttarURzAYvpfyvrrAK7C+
av+hAAOH4fJq+8vuL05SYDIQThB1ufyW+GYnHgOHDxHkgtMAEv1puHwxGYwt76rv9hmenf0KLbAa
njX+UFDtzvZ7/+zqarZ76q0/z4AM1AQVkJk4kuQg5l4GF3JPXHFQEl/0+tOtH4HaKa0/Kmsfqu+N
rq+v8Aqwrw/4oUC7XH/+rx24v49VzJ8HjFIADCEKsQO6AZPXbIhPqOQu8zzKEWJfFVCX+ef/Uz38
0eN8O1s9nfcKnKevfyxIPv8Wzvb/E5znCjBWKZEgwMlX3h07YYIIz2VYgGME0xpPKPxeNX3+x6cH
/d2kd/ny9Nc4vWz9oeA6ZqjZX8985EQw7iGYQyIC3O5XZRQ/EQgSEzAiAZcPEtVLtI5p5OFPct83
L/IKuW8e80Phd31+fgk++VP//XkKBJPcJYKCJOeUg7uKXnlIHAShS5GUUHQRAk7S060fA+26rg34
5N9pIr08+xVYLxt/KJQ+/7af+fuzp6768yiBiYQppwwcCMGlEOilsvDIieSeBJcJS1D3QJdPt35E
6fNv+uGjVk9ffut5vp2pvpz4Cpsv3/9QsPxOfgfp99cqdPAmPBczDHUtqAUKSuJlVXXwaWFWg4As
PFZdr7LV77RUgf77M3bSP7nMK+j+yVE/HpD7X94cpt+BDf/q+XeYyoA8hTx8yGmv5t/BEQQypFIw
qJ0f3dznnvqxd/UdPNk/LPDi90zBf+MS34Lw5U3+v4bvnz3ccxn/4ph/c40LO4DigeXEXPRo474M
P/A8MMUCVkuQo8/7Kod9WWjyz5/n2+z45cQXD/8/vnLln69q+bIQKLyzd7PjCqJnC1v+uPX4irCu
6dWpL2qtF+/5lE1Wn35+ixD06Zd1SYdLvJhp+tJRjz385YyHO2PhZAIGhgvZC+oseVzd8vZN/3Bo
8TyomGFS0YVaANxdSHxv3wBL2uTnt0yePNr1RrWHfSjlwM8ikB7hMvw4j/L0RueqGGNVfXn93/ff
VG15rtLKmp/fHhRp/XjY4eFgvgbKPZBFYKuA7w8zM5BQ6/u7PZiTcLT3v7yhUYQJlMxs7FabtnSG
czkU7aZqxLZyz9skqe7LmqJgQNju4BtPpjJsG5xcxkVc7adxPVGZ+J5QaDEVwt2ITEf+6HVJQKLC
nHVmjFaOKvZVNMXbxNBpHndOGrLY8ZaxlWSZ1mkUOKrqwwqtnb7HK8S7ekFYLv0x6/0ss2nix5wv
8DhlgYHGG9X5SZ7RsItLukySprt8Bts3+uUwWfWyXyhMN7owI3JYNuF6DIT+835hFZLDYJshNJUH
d1fKqZeNbGK/j9txRxLh3Ezj6JdDQQJLULXwsGP2NTfN3BnDuNTRPM8Muxh1qYOha+giHkgyV0rE
flxPw4csd2J/MC6aJZ5AgWjKZBv1LAsIL4fQI0ovsimyCxqVrm/HatwQbpVfGQ9vMLX4ekqG33cz
WvpVxG/dlq2JRXyLDpvcc5tZ0uZ14HmOmPw8U3slm+aKggxeD4o3fmTRdKWbSF8kHM2Oe1HXuVdO
yWcoL5oLGaXuVWeU9kurvTU/7CZjhMNkGkwghyrx8wnh2x5pAGTC0/a4a24L0tjlH0NCvobkIN85
rDKCVX5QCh+G8rOhmgyZ4Kqgbcj0HNXTpw550e3QMb0osZvPS5U5t9Tazi9BO24TzbLbNls5qElu
iuTa8cZxTXBcN77b1ePa5B0KoB9tGG0GME12bdug3fFTd9jFyjphE1cyaGJHLFVtar9QQvkxiqJt
Ult7G087z+H1TQ4BfBZh/MEdEbuJkzCRMd66Ez4bsUouW1S8TwbzcSphfNeMD76Mrb3OOY23bQOe
+Be++cbAxbBA4eXAPRqkxEMHkoDlJcAkz3tpiFHGc4l1qIUX+V7H0LVFY7eyLEGBqyt8zWShlg2O
S3hQUoYtL0JoTM1M6Ci0yvVNX+PrFtbmDX7KdRXQrCdnOcXeoi/R6KOuTbnPRdSG1hMTAC/16Gte
rOth6m5oW8TLyCX9wiWfetJ5W9eU7XIaC7KaSjtsRTo44b94669ojDGPwXwZg+UZsBDKfRWuxuRD
RzzHhK5m46JP3QzCqtKbyRi8tVo2oZYVn+PEUaHNEr6ifcSDIhP0JuZ1M0+dYZynTJTnk4iilUqK
dvLrLo+XtOa7PE9P6WTRNQJhexHnzioajQ660UY7iiLqD6wylz1R1dzLZeNXKRpOSVY5p602U9iV
gwz++IXRV8HAOMIHxoYVXTCfy9yXMGe1y2tcGRvSoc/DjBZ4w3HRzkeRlT7NombVx/V1mozig+HD
Ku+EuG487C5lnu6LPq8OgWs3FSwf3pgusxudamT94/5xk7osXfYVE7eN9B6qZPT2aWrQqUOaeobq
Mv8Xb3R84heZiMFkjQfrohjmCFYQHAb2s/CutBgGWJWjQzctlphbuRttilaZqvlixAiHUZtkQVkV
UUBIOS6Bwc66ToXORKL1f2/qTnzIasdZN0KRRU2a1qdOEQiTuq0fJ3TtZWOyhXjs9qJJQ9TH8bme
vDjwZNf6iSHjVtl02lKd7jSf9LKY2j1JxmlRRBPcKKqqBevqdzmkhW3FSbyV1eljHCjb411dj37D
MvFBcicKRWrpslfqFI9xtC1p3oVy9KpV5Wh1YwrpV7bqwlY13nZMaboRfWtm+dA4t3WKtpODzScs
h1svGv4FmyIG+v4VUQgOy6AxBukPRfVBcjzvb6ceCl4lXhk2TjsGquDlzB16WwdT13eBSUW/cis1
7NNBrBve4dsCkuCqKVEeti2WVy3xiplVhVrkyBYbFWncBsPgDqu4bG/HqXM3HonTy1oasrJT4fkp
cZNL4aArQvvrWuR8zVKU+nrQ9LKP6YzoeJZ1Ep9zmfR+r1m/9NI8dnyapKe5Z6xPdD0u0YHEZI6q
MKk9HZRCNH7nDfTSS7J+ZdwhDqrUdytwuheN0Fkw5Ek6k0BlF6oYZixjcpXSgq9cadJlOYrmvM/a
gLmFXee2oJdVb4aZUZ+yyeSrGOy+U+FkeDXQ4r4bi2lVEBlvYXKxDATulghnTsA8Jc+Om26a5BkM
Yl3PR1K1H5QXFaFqpRd0ffzRoaW8bHrZBK07xqHIa+BPl2u/cx0h/LIg77Apt02a4es+UihkWS0X
jtu0M5OyaW6nrllYj+ezI5WXGDWLWHr5zFovCmpJmgDXg/7VMeYyKXu384eoqd+nNEoWmabXbcbt
qpcD2QH3fTI2cVbE0eVONt28ZMm7qDbRDGVxHzhJNZ5iW8Il6qrotmnZ6U0dmbkoL01b17cw1aB2
KC4Lv2278cwdy7jxJ8re55FQQT1ApsgUrf0y6c0CpiT0LLY1OwehwUQOgdcWZeS3UprTIp8uijaS
vurEFI6p1HvF6ndqEOWHbKqrMK47s45zRq503a+bw/cV4/WsY2M/H2IetYtE53mQuh4PIAG0pwL3
9Q0hMYgcl2rqN3Hk+b0YxneM3g6s7gNiWLt0cGP2eYJC3I9+OiZqVzZMBr+Hs9emAa3NOmoi98OU
chWkGMd7rdaunWiou2a6pUly4RVwb1azIvKHOg2zqo6xn/UYnYLmInre5905ajpyPXXJ5OuozK7S
xPAZkdOc5rhepVLEu0bSIkQ06u9AA/nSzeyszNr0tBBFt5hyEs/QIZkfd9F0HsU5yMRDKFRfDmgr
3J5Rd7yaOHdmsSnsoj5EbluhlS6mmRjH6gOhLAXyL9OAdQRCttBJvs6rpDi1mbjMdN6sGMIdCFr3
TNC83/WgSCOfx2nxriCFCusUZ2eWOAuV99FMpRHQlmvs3ICgGAnP1zUfud8rnPlVn5NFU4l+6+Hx
Urf15IW4qsypHFF5njrIDU1HnNQf3OxeMRtvnQnHWzaH6LQJ58tjqA0ybgLhNmh+ZJAhqQNFxuFc
JMJvYJHGWXuIucnrdaCBMeeq1CI8HpHUBRoCkbf6wRnbaATBXYTAdNEOhEi0O35qU6FClloUIu2t
/jhNU48eEvHztObBwmuo1RFlsGoHlv2+StRtZFvuJMgL+LG3k5zhDeq1XLgNEEOTTd1VMbFmy31n
7K4n3YznwnWryI+BxKKBRhpi+53bZIfKI/9V4jJUYzNDU9dtp7yqzuuivozTQeVzt7c4zA9Zahib
aG3BRV1nyp9SSnZOmpOdR6MOYhjKpkjqC693yy2uyekI2m6pSDr5jXXouibVtbbGpvMYFYGl2p5N
/e3jo+RNDDi3TjANgl8WTe0EfZfTQHuymU8D8G9ECztHVcfeTX0x6yfUfUzS7ryR9lMVWbIZaV7v
kXU+iBpil2f5zsv66opEWebHeZtvOkrmzmTjEIGKvkZY4bDx0M4wTGax7sd3Zqp9E0m26GQJ/RTZ
Iqx6OJ7hNrkss2kzDHEzz6S0K+VWxfKRB23mChh2jlrZlCT+NE4NZD4pZ3Wj7L5sSjbXWZOFpOgD
nZbpPhcjWqWibGdu0Z6xtGs3x/6OXM79ahp805ni0wi5avtIk3ysgrpMyyBz8+kD7crMl7pOZlOt
yNzVjZqptksu4i6N/NKrWWBUN/iKxvYMfgTDT3GW3aB4KM+EE91jHte38GMhZzlU4qIea0FWQqiL
xjTD8piOs7K6zUdVhn0NGGZA3GFnEdppTNiyYlqvGB+DTLrpskEkuxzFcJ9AZXVu2PQJN55Yla0x
QIpFZ/3CkTh8HEVejN8d46wroOSRhu46KPbHaOiD47Cxh7FjEY78x9eucqBJF/Uj9Uc3v02QbZbl
QRfFxpOBkynXCyeWd+vHWO65ATYWcubZDm6s9fih0BlZVT3poUGNQVJl8qxOqTzLWN2tK8/bVVUH
fgIrpmyW5zzzC5zcKVoM1CeZFv6Y9ukyj7fDQQXoKZ6Wqe6Yz5ua7Ohhoxuvng1HHhvrJp0XCATF
IVCOGwbF8/yxVTWdWlUZQzAGUDrPRmNmEco8kPRtsozd7tbJxOBXylbvqjIbfadzRZB1ulk2EzA2
yEwQhKV1Fygfz7xR4FmMbPKeYT1Psqm8L0EB6l5sOlAb+8cNGsugVfW8TdsDL+EmmOoh2SH4EVvg
1lPAiCK/xhTvbAZJbWpcH3Od9z5TC87bHWe9WB8H8QCSd2NXDlWp8lWL9gks0LjOE+rNwHUKE5vY
lWu4PTd20AElD65nq7um+WQmzra1x7t5bD8WVJgPcZIm8wgWGs740FQJyGRtfO6gNMhYZz7ipA+d
nqTLdCzLWc4jvJNqBOUQKxj+fSzBnUHeHFwCH0cj2daA605EhQyVNTBQhhQHESub90LqA/sfkelj
s0IU4k2X47DMzaQXlfLGOSi9G5n13ZKO9VVR4X5bcqZmDm5XqlzmsgZhLz3Nw4oKHDplmoZDY/my
OZSxekyvs1F/6soUymESTTKsi4z5ZmjNWZnYfgm/jKQzOeCQOwPegywbZqOhVVAJqZa0Qc4sL/Lm
fdHxi4lX+7bslglX402Xy9OOpulHx2nvIZ2BsdPms4SJ/qPTdTpU3HzULrBMXX0YSoNWeSNL301S
fVZR6qxKa0kbVJ6ADiDGQfC5r8cL5eluNtb2AuaY6/ePIUYzM57Tg8qpDut0m5z6mXl3zB2T4XKp
DRmCx1TSQ7dnPI4zHx5IBL3bXh55tMyhzig5TuZ9BGLlQJVedzO5w7AaskhcmBTqRtUneNe0MAKH
3LDTHqJ8NiWzRwJtXR5vHIWShcNiAMkhgTukzfuRJlundtzLSeJ0mdXkKus6bwaMRm7iqAKlzhdF
DQzeH4ij7a7UqO4IKvmncXB9mOQr5uUop7WJo9xvYcicGdz0e7C5zzlR8p1Uls4TKAoXTcTEuzFG
W9ZngS5Z6ddKpCs8NHwOK1uas05heArIGlFM3fWYcLCB5GTO4GeYJchfkl0N3J0glgu0aWjr3Diu
u6y6RC8mRrsw1iqIJ6bfS6n6eS5HNs8jPNMw3bVICUQQOvhuZdPJxTilKNSa7qFb241FD62BOnIk
eMGi4T63cT9zLMG3KgFHrwC6CJLa4QFrK7Z/7M6e5+ncDqjfl7Y+88h0BaLr0gxVfevkpgpyCeUI
TyZn23otKCtbOs1CTCBCVYnVqjY0mpVAACK6F4WxQV4iDAO6mJaVk85iAdlSk8754KoNEzG6AM0O
4otn7CaakupcjpqeNnF6JY3wrSDM7+KxxkGu09pXBNy9FDtZOOC0WkvNyhvs5LOppe77YVLIT5uO
RevSi8+PpQqOwetS7TvaVyqBnwFPZiYTK/wM9eaMyEgu48w+aM0/GK9JAzFk6Xk8Qdz996e+omwm
GX8A6T9sEYm9ufaKbp0k6a99k1RXDoPwjKnnuyRzrpDF7dZLHGD5wyBBwqZhjjt2irzUe5df89jQ
S2Xy8wncrFlMTXRaFSnYNeOofN4lzZq2Fmrfow3mZA3yPYeRswSrg0w2IqgdmnGoCcpqNsXlPSgt
sfbikgWlC+VN1bZQeR40pPoiJL0yawKTtMn8MRvGN4r48QBaWIkkvz1+mqZ2PmhFl6KrQbuk09gF
OI/X+QD3ecxoB9Js6jFPL+rCwau+8SYYlaSS8zEz0h8KwWYiT/S1oMmnQeEWvHdgijriF9ZmdRLq
aIhmde+wkFAzcyTtYr8memYakwe56MgumyB4s7JpAhb1dSjTG5xye+WqSS0SK+VyPFSIbuQ8COLY
pXXEhgg8viOs82nDbhWKiR8lrDh103HdTtQJ2tQLy0qIdRK1p25sp51NqLl0IVCdSYe1SzcF9nDj
95nw1seNSi807eg6jxNvQ3mCZ49sZ6qqnyWNzDeMT/kmH2vk42HYi7ycMw4vU3KnAppy1Q7sbXZa
Rs6+hDmFbY7BzUhr2d6pOA56m0f7cvR6Xzci9TuUOjciq7KQRR05Z5mXL3QOYq/EGd91Td6HQz3q
U9JovfdYdC7jmRnd4loZluwisLNJXlqQwyJeJQ0ur6xj42XdlR8jV+RBQ7LktJ8a/i5vAmQybzNO
8LXVRK+ZK0xQUFbd1ObsWA3lTg51LKPzQdHyYiqy1D+Kxg65FVSxYHJY0r0XaZ5tLZh5oSk4lHIF
FCqQKfiyprr0dUmc07zLzwxIy20jp2HV9eN6aGO1PW5qscNd49e2t2HclQyCp5kCDwokTWmzPGo8
HiG7Y8RZQy+XwH5tCUioyYfpmHqlZZqH9lifjTSuZ6wex11G2Uc99PCEWIw7NclyN7kGXAgwzLZK
VVNYREPmd20n5u443k89ARtWZ2pWZFAWP6q+kudQc/VNN7N9f9hQCQoZatmmjjba67cgeq9ZBDqw
qRW9aerrHobxtajqYt9KumqTca51Hu9iFpuLqCc+meJN40CqaQ5uEhTa8brtHA0v4pBLgpJm+xjq
de61+6hg1ZVug5q33hUx3Lvq0/rctc6pUNo5T/NazUGooDVxmOurOAFtLHS/hMIs3SjPacNIU36W
utKGoKyguipEHJgmAccJfl3IwBG3ZDtq4h9znmD02uZTtz7ukUEOmzxWp2ldt+C4itFdaN0kMALc
dFsz793REItreHB6eCs1JGdxypmPe7fwH80nJdPep3CRR0NKNjeEF9llbg61hWRmb3qW+NYULGBJ
48yPoysxy1bUmxGZaOfiZLqsYyjsq2HqV46002VvC5DFU4n8JILdQkXYbyebzD3wAqp5VpTL2Nkw
9j6ujTPvEydZZ6DslH/8WBw/DqxLYb9Uy5YNK6eR+DZNimqVONYfhmZ8nIIgoK0WstAzTyF2cHCS
0a+LxKl9p6zYAv4vQBIkNAPNP+Ze6cua31nOy1WUlKtejdKb81yQQzCAbNItrWZQPsaniMUUBKeB
SuDgenWG3DBquyzAlt723uCuZV/MZY9zP7WKB24DFUqupmHjOY1Zmmzo/HwADJNI7oUSpR85udpF
XmZgpg+m5RJdjPtkgonJCUboknR02Lt8iC/yNPcHqF7KIK/LNiCJXeRN0uyUydLZKKv22nJc+7TH
6ac20UFl+iz2k6rdNA0pz5um+yBkXqxtWgBF4oRegkAKTK/i8LEf6gKuXVhvVVUghxhU87dqiK5d
0xerupeXroPrPMxt2KSGbgsgzsXAc+03BVI7S/MH0mXj+aMIwA0ZzvNSbqVhd6boxg9IKWAGAy6F
R0ge4roVl9Ktt2lfee9tVMpZm6NhCSky94uyxFsR54WvKQxYlTdQXyXOx1gmZyZ26ivwt8t1FA9n
IwNTeFaULfdbjwGYMoXyDuzoSxCadZjmvLxiHdjnjXRB0fY6nguRZzNwwrI9UQjuIJoGWmG3kTz0
2KQD68BvQX2aCg7EXyVBX4AlwAegRj1hdTqlTRUYFOUhiTs0g38XwuYWJA3HPfl1hClauKJ7lmeY
B1lSgraKwI6JyTSrh2gMxRT1Owz2Cm9ImwQRZJuwHQcCJZualcci9HjIYTcvLPFRlUaz6DADwUQR
rTEo1FUSVytrnG6V8iie99pRdwIIUdjpzhnLK5hcvIvB4RN1ER2mtYUPIr264XmVr8oRXn/ixgRD
S/EWDRnZtrrD27Ti3sKr6rvG6+maRpSuj5/aURazeHKboO5HfXHsYFs40TzrrJjR3jNBVEl3c9wo
LpZR2kynsklOvb4oVMB6NUAluKhYUoH/BQyshVMuR1J3Ia1cmCxEnvq9oKjIAJNn3B90Pm5hSZGd
fI87PsY4nXUGgVczwiALCjMAY9hzF6anzofIDAEaJNjMGcxB11E77GQ6qX1pzPXAm+z9UbyMEx/e
NSYNU4qTmxxc3k1pRhUY6TrvoAabMdaECeKRn1dCL6uqAFkdVelmQk25HRzF56LSyZbb5PdN7tF1
VKj4LM27D05GowdIub4x0XT+ODMQDXEa9H0/67vYvR+KooIpTaxvYGLo/3J1Xk2S6tCW/kVEIDyv
uPRZvt0L0aeNBEhCGCHBr5+V1Llz7swLAZTpykwh7b3Wt9TwTsPHQ5aucybo1l+gcGEI7aeemV/t
sfVXkvmsbv+J4/moUWzCy7dLMaddV2xuzS92anUlt3U+qi1a/1WUKaUdOICXPlkV1C770nqQnFDS
vbSmZ2cXMaYcn02a5DEUvEv6OKyfZWA3ZF4sae5slD97XssvUziacm51ct7wwWVY/NpzPYX+5/QR
jgeo0l1p0Odsme/48Y1+kV/rLbTPenNKlUzbjYXd+uwa9vuzJaHE/5LuoyURqMg8vWSRgT4/r5Dg
FoMOxcMC0RPyJZZmq/aZI/Z+pj11vkXdJo/77a4eo2ytF1NX/hqmFx9qa2Nb/Scg4sJIbL5zE4li
jHp7CriN88EJcxcr3d0PdHCZVnT6CcTIk6CEHDrTDK98xOoXugP9TZzXJkkqotnwvwQcyxK3FAPp
cmbi+NZsGqNlcttivyRrf221nLM0dFBzL5xtReSsU+ERPH8NHy8mxMB6mDq9it4+VUWzQZ3O3JYf
+yHM2aOPWTFgrIGWLb06KcSSjFUMofY2kix+FKrwSNuiE+OSN4/iNaEx+FSyFU7ruNku0MDy4bdW
z29wn3VOYtbD0IF0vRtHYmm7/NNF8xnzs4gPzk10YZDt+sOUQA4a0eya6YWOCyuTkC6fZ3OXhLkP
6+4quiPq/uBDcOG/Jg07eFbaL/Mo3ftcR79sDREYGiA57sblfoi2NIR9FYrCaVL/IL2+y3Z5wB/k
AtKEfEu91XmlJXdHcVs8NJfrwtRXJYaP9vGxtvg8GhPNx33NVTMBSfJYNdfhquaxe4uW5DsqKJSo
dtSvbCA5VR5574P+/zmzNskmd+yKenL9G3ElBbIifHpZ8C7t95z03NhHUym1efZtC4FzHJ+w2RV/
8pa7Myb6RfuOPn3KmOEaX2DZ9/fG87N+bQdZylpOJV/BO2x+rY4x3US2Nx/NowORjvsrTieSQ2EU
74PUMttG412Y28ZVEGunBEs5n0YKT2uUwfgi3KjPP22sxDhVuIog91GsnQYaTCiepfNiaLDmlEXq
4G+mfoGx3t4+1Rnlddfm0fQRlNbFNIzT035w47U+8jVC5To+tL1UPu8MRyDMPWKkfhJmmz7axnvp
ktp92rWdx9Wqu+36OXST4C2K9KVrGbQGpo4GMnm5T+YgmkQB++dlvxX7JD2HXaezXddOefBaryM/
x/OtFaEYMaNFEjM7ECy71s1JhM7FDf3DbBl73qXWLq23ggZdWtE6Dd/SFeYEoLZLE9T9fRjr/3HS
9tpjHdkIPWEkV2+yTebr2a2oj4aym86oeKM/QfduJ4aZFJ/EU8L9sFw2ArXp4VxMXsSq1souF7r9
Qxy63KPIOCdpaVKohZLvveq/q0T6Fygu3yYq66tMdZQbko4/54Bcl07aD8r94cRhJ1e9iXMWicPW
jOo08LT7iqKv8LxO5INo3WMsFHcPdWqr0RuPu1DrYvuC21YvTx76yXIxszwl0RaWtd9O11BMUfX5
/jfTuBZbAu04S7aU/7t6fs6IMnXWw8rr7jqCWbrSObE5ek9IKw8rJ2aBLPVKpmLYsAtJFjjXz8Wq
dQIMXIVb25g8iciZ3hIDfRTPvDguNUSFNQEa13Yhu/aNE2Z1bMIviL+yY6gJKz3hd29kS6AjNemd
PxT+pHEuQtv5tXcXlNOzXcbS78MJtVFfv6iHvxZZ+rOZbXIIH3IhZGr2BEEnixyb+6vkBYXmsoQO
1NcWZfjqBfapdtYA8jS8iylRlSf67W2jIazFvYv8HPpessrjPnBRufPMMfNZBqLNXZTZL2LlfhUy
aquGuSf4n+s3l07TMUnkWjKLlRXElSpiPTUnaG8g6tLUPjtBM1ey1/yGfs89OG0UXjehsy4cSNY+
SI2wJsspbtYt50kX4TXMKLGd1R481aKOWec/Tiij345NSx7Y94lBfYvg6RvWBfBDBZzhgGEq7vrh
sFOSg2n/uFTFp1GPUbWNLD0ZADv5Am34GrpWFSrFIokp5ztc1DjvotnL/iMEhB0rqZL02irvZ208
zGESQ3Ikg7l0TlK/AKmrgk1cHRnQP48TO83kK6X9Wz3x/rYfYrX8e2a/k+HctG1zxu5/08uadK8s
mmRXwZnFuOhr7xTp5STGKDwJshz30SeG9o+Jx63ar1KV/iuHwf63lef4BMX9eR/6rO4NeiFDTlDT
wiqctCxiM9aXelG/gD19C1cKUGU2bzVADpjXPVw/6ZRAAq6fH/rKmPcJTtT+xHOHRqoCkTNn1LFx
JYZ6KPfPSS+NriBG1EUnSX0LjGwP/50F7QSJsvPNeVBf9u59PzQCJBMM9ydBgqjsEqZKNrVeFvoR
f/MNnsy5Xj7CfotKPozBa7vNfyVKwXcRLhLDFZXy7NrPOS2dD2ua8jzQjXMeHnIsN8MNYhJ5cpzg
RmcW5YElm8gDJ/kaKlguUeLSk2Nw69NywLZOH42YmgONCC3C0f3SSxZDQgb+snKvfTJNcJRQYaEj
thOa0wdksS0CMyBxq37w1h+YzOIxYt+pp4KMh8Hf1ks0Fj0BH1kk45tuadU/gNoF3nPukRBAbe+c
jdeP59YXg1+QdREHClwEwq7t7+MW+lVbG6fQZAKeMsCJVAxwQoPtHm/xOsWoHLQ4M+yfeNEN1cWo
vcNenexEC+vWoZgHgCcpKNCCgAS9qfQl6sGFDa6J8n6K32Ti6GPyGJTOY4wmfAsOATGksh7h56gb
/HIyNX1Ty/ARPp5A6NvDU2/J2bhpGW2rudUPMECQST57teJZW3v1cQ3H/mAx4WWBFPamHDKWQzKF
GW6RS2g7yIpDOv1JJXmYqukCbWyxr3JiXlUDY7k0LUU/uIsFvZn/9I3HL9Q26rSfbWR4nM3N0TL/
WyBYB1eviad8HTNsWDPBtq3JiRp3LNrUc8/zaK5UgAuZ+2UQlQZWBszse78Gf+YFz4YX/Y44hBrH
Sc6L52OJ353OT1lsMpB8amGv2zB6pW0H/4V7KG7TQT15BzCK8DQXtbJLLVa36FwaH9GASojoiS5U
MrSH1KaQnkk73oQ/zgejwz9qm8fbNPQTlOONoVF8CMK8DvpsJ7BkooY8NtI/7AYudCYLQRgTvGEP
LOnhRAabcirHrE7e6fDbLnlqjmUtiOyUPSqGXYt2O2+9Oa0Lk9Wk9yjcUKXu2MuuKMyRGIsBTX8e
ysmvkhqedtomw2kllt+dmJqM8W79ttiVoYZcxozq5DK6QXMPOoiFj+mfsLA+U5io2e7j9Oa3SbR4
Jw9TBxfp0oh37+HC4CKAOX80M5q0XQW0mCaqfgMbgiFwlgYuxb7IGH+zl/1SSYjBetlMtne6HV62
2x6oNOHvZK6vHfrba5iI/jJQUW5m3j62DbR1Yzee89Wn3z3fAzjkbzrD8ulXI7PeJZ4cWTUbqtGZ
B7IY2UJv7gAh8vOxHpYpOQduo+oc5rw59UtfNjsgBGtlOn9CIXt9xMftW1v/VQ+1I9p49zpugT3N
ki1ZrVWITmWeM7dWzm0WS5ozKqqApt1HaDCkEGmMy5bNHHAzDY8zgbNvY99/Dpo2eA5GI5/oPNGr
pzyOLnnit/3MfVx+nqWjWzDOlqqbqIWRw4okaN2fWrtbUcc2LqeQ8kPQjUvRQkzOFyhDIib0XD+a
RRE1pYzX4fzZP66be41BKuFTtOq7iXQ2enXgZ0HS0nIeoWrt6E2/qJsZepm1Dv3LOjTpvX0R42qB
3g02c7aVvAHjsFVnQan4a/E5RgB7gJffxpKtcfu0q6VeuOakf8hvQ2zPDEBARgN//SEne6wjpr/y
aAvyZamPrOnWMxnSNU8NAXHSchTovvfW6ye6hu11HxqhK//+W6cvCXuBGP4PGmeFNh72YOa744tK
hX/Az5Wd2MTLJLfgDWRGtg/UpUUd0AtYyp3/Za25/KaRdzzUykZF1wziqlbQkGvgtK9Wo/YjIHvK
/VIlEc8QIRlv6Mx1scpan4LA2kNHlIY/FCNoMcYTFI8tKfenPL3szWY0DygpuZSvoWIcKL6MzihE
7E06aNh0t0LxdCJVODp9HcK2vTSdMz838FYBv8qp8lq75p+XUK0BF7cfOmxgZMzjB/cck8tHmWWb
1TmQx4gyj7HFmpUUtVpFuc5Qm+ImBd0V+uGbZfakvNWcHdHdZu5hOYodkpsew8bEyTeA1Sh1pF2f
m0aDsl+78RDxVT7LZqIHR+Hd+Vfmxie9r3CojkXuao5/Cj5O1q1uU871uF2wbVxcUrxlmXAU/E3G
pozwucekg+kkYfNQ9MmQ5L07NMB/l+EHNaZBQ7iqz7P93udXDerMXgVT0WqvftEz7APaEXJKmsZ5
mcKhfomSpLBtKb1ssL3+akINn7dv+7vUK6S+bSBPMOloJTUhT6Cz4yKKHfX908H1VJfNj7VYKDmi
GY1t4VDtvFjPz/G6l/cGdti7s/HrWv9bFHDvtw5TXvj7CmLadswAp0T3MJzfmLsO75i8dcZBPM7Z
FgtS9FGQHrvgY6ffPtXeUdV45nof6tc88mM0ku1CovZvZ5vnxur0CXCCPE8LejIqUkayqEnUjXZv
e90QTd5abn2W2LA58BB2tAzAKTo8OjaEkyoF/VP2oHDeg2bxD9Rp01IC9HpVGkXN6iwxuG2IIIP5
h/iRLRqdYo7q/ZPCC80Gb5krbBj3dTarl09RtOWNhw80AFXqYuBgol5AgtQEuQQCntSz8FfAtrhK
5TxSLwrWVeHMEeDs/ri2AgRKHcDPFv1bsKXQwxs5QFMe3tKNdBlYU5pHUtLMJ6yQ/rRltSBbBtL9
H9b5xWymzIlnmk1Aem8hXCxI+nXpNO1xShlkjYG8OlPqnfF6mBy2rB/RSmDxZxUd8VkTOjkQmtmK
AIhIctvMp1ANEnawgsRjo2PiD0uezpmaUhj8U+9kAOJ/eVwk1cLCQs1JnXtqbIvUHTdAUxvkdSdT
DzCd0tSv+nFY8P7f/FbjtU36L+EhzdD5hl+ScMdv1oo56D75YyTZFUIsRecyL9SAqG9yRChIWevm
GjrBdCGAtCpY9RCBt+Up0s13rJnFqKS5+GyY8d6vTWma8GeyqZ8BgxBFY+fAOv67Xrb7Jhu3tIAm
MXFdEHfLOrelhyDEOzK68Wn1nbpso1nfXPpnCvuKLRZdKuJdOZVf0eOKKha9KfUABk4HywPEhg7S
gJkHYY4MiucfglTZSgSgDQPf/eNv45elBqq2JtHZht4fuEziGep/WOwHZ4Z95FuHH70tPW3WZ1fr
dk++dbeypts/8Aube7KGT+NaTQsat00sWxF7YsmkXq4Qpc1ZBw6KR2qmKvCZyprxJ5ntfehRY4Tr
9Gepof0gMvTXyNhHDbCY3AZQ8rDvni2XzrzaLSi7NUXHbLw2n1tUaluI+aBZwh+2H7K466LSbWEn
OdNXSyn4sd776Y9YVKibHgE1ijKc+qGYnK/akuMip6ZkgUIrSNxnNrvr0fV75Dva6X2NgF26PSD4
OqnC2ZKL7dx87RsBqcAsd8W+Gwk4zdaEv/aWF0hFxHDkFhQzbvJlHIyTD7NOilRsARri5DcVW3y3
pARPMh3MRINL1SnnnVl8pJymBXGXX6mp6lUAP4/lIY2hltWckHI13XsKouFwiiGpn8Z5egPAEL+0
6MRMW2glvcqGYDQxX6l8VXD+dNuEOTYJqvCzbgWhbC49B/Xr2D3P8/YFI2Q9NoCbcs8HxC1pUj/p
1MF3ao9CC8Yj3y1kPtW945dY0XQ5uPEbReOPHrnxj7N1ftbQUTFRt7Z05TYVo5gMTNrJz8Y5CQ8q
ZmAi2hV2pef1JxNh3jG6aJZFYSzG5iD9CP2uV21Me0XbxX251N1hFe5PCIG/TNAfoDFy6IbjO3Vh
4toBCTDSvRg7t8VWM5N7g0uLfhvSwyTZ6ypdt+i70S+Uk+ZNOEynntofXqySahj5X2GcKZuNPS+i
73IjTI+1Jp5zPA9/SUOx4MX6YFOPZcmM10QU6g0YEaKUqoO1uPpuEUN9xiPf/E40xgLHFmgFJ2Bh
aSJytpG48JalhXGB0s2xXjnRAaFBNyh6NpS+s7BM18w7NpR355TFN15jpTMBXMUQT08xuvi8G+Gr
W7z8QpzRu8Aax0sNCckBHHsnT15BW56hftR3L17BFY3dnQ71gS9gFZMoOUshz84I0rjl6NX80ctE
5G33nsHL0KnW+QKwZwdjS2bUbQom4GcpzI8xqv0DATVAgA0ep969gw8kOQvwiEW+B/076pHyafEH
O1SAxEOU1Pej5zhL+CMW6b1jLagLpKmWktSdn6vGzTd4VVg9j2SJAQ7V9Q8ya3JEqepViwfswgT6
z+o0eG4ZbYrEwzTQrl95q9tSNS1AHt0iayarxIEPSQZ5qc33HuY6pBdbaEaG+xpfG/GPW0/OydeT
KJZo6qpm9dx82OgznKKgbPrFy8beu1r8pfhHsE1qT56TCQDGPCC9lOi0OapuHlDhDLbStVXnmh51
W79qb0kKZI0ZQhbfej3a+xS0hy0m/TNX8qvD21wGin3Mrf+nH+rfFO1MYZPkngxpesaTVPRqFE89
c+NsWNP5mDj2uxvypIhQD2TzfE57JksAavNJmK7iATKrk1rDozvpLPA2ffBC1SEgyAFMTespbGlz
ix+HoJk+Nrf5MYfr8p1DCtUuPYzh5L52Lr+CExMnzXl66Ud4uOHU9nkCEjnzJj96ffA0/qMzCacO
jX/jfWMx/ZmwRtywOIV5J+evvEuTW4NCugjT97hWp0gBwJTENS/Dh5o3U4ZD+n3tp19yrF+8Bs00
olg5pgxEeAWYArolYWmh+rRmACQzjaScZWyuc5TeONHjpScGb9YkZEFa9kyB6x/J5uE5QlOysKR+
nry5P2wJ/OZulM7zCMmp9FETZzUQocTw+tjFm1PNiMrRaV7v8Yx3CUKhOtAOSdCgxtKtaVhQnpoD
HcLtujkG7zpIxnPSLZ9Z1K4bwiKOIlo2fgprCy48QkLiwi1npRMc+mBy82VCkT9x0+fz2v0jI8S0
YxnftvkZeSH/YD30Pi5m1GIeh48+7MC7MhSznpS3ZmoApcYsAdZf9zf3xDUfzuOM1MriOlVaa0hh
hl+xP9VwXOIFwSWNTgQVXt7FDYZNEGMqgvXzWBHujpFn1M6IIjSAOSOanPxVgzfjYZcR6A7VqDws
Vj4wAhcM8vMSdEGJoAeSuFEf3pMWlTohCSuXmLQlXJumcNwpfoogH2ab0yBUPQOlqjeCntp7RpIe
xVCCJn4u64JIHpRkWPtCYPECzWkUdPBuPcIp/xi571Zxm7aVNMs3rfl4jZptOWq/vmycinPnHJbG
jbvMgD6joV0P0vg336otYzaOChOnFfEfenWLiNS80WrDnwei03Vyf/M05NEkLDqqkfrxX2MzD1UP
nT/TPora0Ot+pYGz5c7aBRmshbRA3L6HNDf8g4bjRD0dfrA+iXMLNOtgxGs/9oCoDTiSDekdcOVh
cgA/c8Z+ozm6/g7Gjefel9BNsnAkThGYhV8kXR6kA1lKEc3JBWVL3vkyOEvktnKNAqzQEG/yFvtH
lAQVJqi2rz48loI7dkLAbPwbo9WrpzaL2pIbEn4RiHdIgE9LIBALE6BrW/esVNIUaJag4E7JIXUF
z5d2qqzmsGcQTjvFHlxR3+8vTL056GbPY9ye1ApsPFmPPY2zEIPwAtHdu3IPDkkXsTFLB1Ggd1re
4Yf8NswyoFU1eU0edDaYpGLzfApVc8MM5K0/4yXlxwaiGTORezTL12SY1NXtZFg0sWzyEX1CoSAp
lLxbgiJsnrCAd0c6zH9MzZ/AHgV576NgZVtf1qH5PntRc05rIDPwtimS4d54mCB4ZWhf6cUJjMg9
oSXiUuiUVWTnUjskhGM0QsBL7XlsHVRLhB8HV76ge0cMnfLkDD/rGE28u6UWM88yoGWyU3CoZZfg
s2RP27yqKg5bDNUI4IuMLop52EDAdfwM+QlRwdr+wez8j36sbzJW7mF1/pj2eWqG+ObzFhlt081X
WsdodAE3ILpu5PpFcdnm4BnlARgMnvBNo3BTEuIicKx8nCKLzJVAc4zwTTmO7BRjeGbN4vEjxUde
qi6JCljcaxFzZPKIN6O3mxERTcOr0F2TJe2CzGTTeSAW+vYWhOHH3Iv5CWq+7sOcDrF7mpi1+YSF
DwjIqM77gfhztW1qOHVcwDycQS3VGq1aTIDdBI6fZiCo+0os+i3sKJ5qsXyF2cPz2sP6ib1P1Llx
FJ6p/dTnrjq3jynrv8v9TICw49l++r+u+/0uOm9VJrX583kJeaM7z03ivkNkd947gJ9Dh0WDPa7E
IL/hWWzv+9dajvbGcfvgnAyKfnQaYkE00fSwf1VhqMEGXmzJ/XV55fUAnMrTVTTBWlPDlGHU1HgE
k3zaaF/peVmLNmF3AtTlNpPh0Pvddkr6bj5viCs2YXKX/jsCAu5XyyZsNtH3wRcdoa6k03uEPOS9
JwCXFyaGPGzmlwAh3tvSxiC/kXBgTcOffAHDxF2ascTWBeFZCDTHai5MMjanBAp7WYutLcDCIBsF
cfXbGF1Aq4vKl9YcwmSO8JQSjsWjf0rXhTy33KVHwtgPpedfI59uYdwCiGiUfkAaXwaUC9chcfWr
g24uBDkxDXq4+om8b07NXvaDXl3vidd/gOisJYxKKHehaA6LK1twIwSv3Ce2OUOGuA96We5GtTVs
inBBn9ik2Awjdb56TvRPWj/TgHof8M3IO2QVJ+q/aLqi42zd5U1uCs2+TjMIYv0BLbD7UrO1OyM3
wDLpWp6tEE5Pm1QAfw1so8CK9ig9yNcbCGU8luL+dVaeOSvh3Bk0loNRNLgRzdNqClK0fo54JJak
B+x1va1QIU7E38I1w8Zm5LZ/Yaq1e/HNYw8JfNt/h7ix3m3/NsfC7wJ9abL93n/fsp/t9+oFWSu+
alL+99X9C+7qBNiOAdDHDJ3z/P/9gv2SjATzdUAOn7/u8Yf9rx+dReCXloMq/+9n//vj93vS8ZHh
IdtY7b8BpZM9euvwoqmrZDYmNDoz1eCUBio679fYG2AOMAHjS7WPmwHTEDPqFSD2497+jfsXrNuw
Us1pm8O77lkA+RauALScuAby7iK0AXMi+Us6Iy47aokMBIPUtl2kRU4xTcXbvNIRf19UYLpJrq73
0GBVuAy3z1MRBB5QzS4uo3Qe+KF11nIJzY8aZR0s1P85LMrImzBpfQyD6ZboLShMGsucMLUCChjo
WNo5DMAD9lsNiTNMTn2NeMGoyd2bz0oCrAdBNvyzqgnANBAGLB/YciTUf1RC+L1vx1/cb8Kibvr2
ZVxTD9jHNDwZL/Ir1y7k1jGZHEYt22u4dN1p6GP3bJIIKL2n1ambm/RCAbgdA8RYby029Kq0aYNc
Qjo4zQ9lUs2YAi3Qz/QhVkaS+EjP6dyDonBeR+fvLJLlaXwctmVBqqtHW77fi+D8PzUYyk8wuNss
6PqvmNnHggEJwCOFQ41u875fMuu8RoklRQsJPvNAONxtIKd78H/PDPtlZiNPAYTfhQ/s3vCJQ82Z
XHaPRv2Nc1QAzEdMHWycBfjdH5D3rt8fEljrQc+xCFE7isYVM0ArsB1C/IzH9s43BbBHEUS7LGJI
U1K/NV1/Rk+QQuTFIUzRdK8eMdV/96Yp+GvY4p1bb05ByLQ/kkDIy5A+OWGXvnahSV8dpk5uGNdl
g5gdchfNCuQch82JYVqAuDlE/YjKT2CXD2FJ/7QfsBOQegp1AHl3fmsQmv8eeEAfQwq+y5kH8Y76
97zfB9u8VdD+1oNI+Pw92HgZuV39wZsluiBs6Gf1ipjs2qe/nBjbRYSQyZdWVH07V3ptxAee4AON
gc4N2HLkIJBMYQmIvSadZJasaf3ReRyqHdSzjIgBkbg6FpVTd7BS1buKe3o1caDyEBoe8dP2LQFH
vzFXHf0WxSI3S1qyOlaZDNZWVjzyZmSGnUBlzGm+c4RWqrV25st+cCQMXHTGH6niPI/brX8RzJ+P
kdH+UaZz9Ow225A3j1j7gPZ/lfTX7LOjA0j8mx5XWTlAd8665slLM0YIn1qP/opBIluYul/A/NCD
jRx2Ytgy4w1wHfv8HYnYPty24R8Waj+8ENMdhyX23udYfdv/ET9NfrvBkFxa5gJxMfF2UVPioEB9
nHa+xyqRihNXVudTLPycNA2pAr7Il8nh/Qv+40KRJWP/FAR8q7DLzPQ6MD29ktqtXGQhn/ZbkArV
xdXm937l6GmDb7K4aOqxE5QDZ/scQVN87xD9LEkbcwSKtwXrN59RiHCaYzXr0fzE4Q/lfcd2Cg3I
JRk+Jb37WjNK3urR/twcOPayo+FzlPrOdaE9Wrcm6H8Kre/UopkfXR0ViA6DOPWkC3WQdD9TI7Jo
4OK7QqL/4fpvBwe7+31riM22qf0OJ2/BzgEj4FAvbV69KRqOHZrkY+PM/XEkMWpF7GWR1XXY/Oon
99Ks8W+9ds4Vxij2m3DcgjMSHptwvugw1m9o6xGmR8tXDUvyCklmeGvcXp//D2Fntts41mXpd+n7
UzicSaDRFyI1D7ZleQjfEHaGg/M888HqBerF+qMiq/LP7K5uBEBYsuTQQJ5hr7W+Xdhjt7rfLCu1
evbNdAMwkvV+ql2yJPWfdd83PUfD5EPt3nn2fclOeGSpZirKlz4blVtjhdrF9vSJdKpdhKH9bMmd
eKKUIGD4aC91OSOvtQQ8gIS+LN+y1umrNrGq927sf6ZRQFUy6F+IxCAjZ8awT8kWTUVNugAT4yNM
EDelqO7x7TwP1Vw8Vsv+ZIyVeNUtN+/3WUVRPIZm8VJxBR5wixSP97vMzAp2fO1M88sj/nrCCETH
HDP/eH/6/X68+JzQAbNb16KOre6/CcpwY9VILPfnI5KaLOz6ZN23gzzcDzIz5GFaDn/dvP9UYopk
Lf/f/dopfcKF6ri5P7i+P/j+Z+7PuN95P+iZ9Tn3bX7McJjKNApPETgVn69gjL0+9o21qBvl8X5w
prTZN6zSV6aZiGZtVmvRt+njrCDbUp/SD4Ecp4NuMfHm2NSeLC6xQR21B7BmKDWJr/yoa9NyDSlU
Ls8gd/UktjeTpjtuIMzuRXMqFmljm7qVUVlscjM8ZoEqkwMC/yI4p+f7YQyUP3+631SasT/CzaEY
3kRHfPN/Huqer2V1vz2mZni0SqXag0f4aIs4X8kxK26ZRkwcwfh+w/In7tFJY3SR0Z2G92qcx93c
FNqVHJb24Fs1ZgVbvd4PdlfzAbA6Xs+mQ+bW0qeNFjP2tv6AW9pu6kdLm9JzOpFwnoqy/ZzLlGBa
0L10laj2Y2sRD1zuVyBKNflnMgONqrFq75Oh01+swgCBNzuvsZ7vTCdDnKkT+eAHhY8vU8OoVCvq
W9BMJwoh5h9Own9tZ5oAq6NZWwlaa0dQw7k6Oob1+0OWP9RFg/Ne2yjmNYM04ieV4Cnp67MAwrPk
Jpr3Kc0vrEaCbyuYHkQ9RO+BhVkoNLT4HJnglCypK+teA/BV29rb/aE1f7odnODDQXj28AWNl85i
umX6mDaVZFrq4tZmf8o6IG99LAtcrOvMJtwTR1ZCutuqHk3sVY8jBMJjQd1kcijbEevlF5lKOaLF
AnF/xP2xQTfswE9ZrCE/qiTUTqTvzTOG3JrE2vIjeJtyPY1IQNQOoLQ44C5yTbpRgDW7iNOgo+7E
nWFh9rl3/5HPvz312/vPBlkpL7cT4VII9Uz2R1489fWlcdKfNZvMrxAphc28+tPIyr0NDYUMDwn9
Mox0Enz5Oqkk9fV8+OzCZg5XfU96uDfT177NjtQaxamw8j8P83Lzfh/btu2gUNIJ4tjpMcVY//q4
309TjZeAJNZumLKefb5NGS7pA6w5Labc+yEwo+DE8B2c5kkzdoVmoC4g9RXJ/B7MUbwdWy06CUnl
8un+i2GwFU/PekHAjcflRvmSM9JvyetQzKpNiHpjbU2XnNT9FNgFg79fhttyXai99mBaLwNj+WPS
KOKxjCrxmFXjNjbEeP7r/qxYGBh8SHKa2209xQfSGM2TKsPsyX7GozJvdEMimam1dp4r/I+aVShf
+GrYkNTtB6Bo9HV7MA4Yr6onewDud3+ElZZcZ5H9kk2Dvo3D8TGfdMMbSNa+9KaCSbppv+Je4LIY
iuExCAvtSNHRWiqD7RekN4HmrKYFJtOC+Hmv2FupdY6bV1G9U2w8dwNWzVdmKBSjTFnCUFXnOaTK
n/Sa2GwlzI1TRsqNtES28atQroslSzjqZXIQfLNE1vitFpEaVZsP9vbPeVsW73k/GdshxXCIXyd/
J71G2it0uktr1uqDUnbqqqjG6ClkH7OhpId6UMoBNganG9tv1tRNUm9apMEtW5MQhVHpvBHv6XOH
x8cN47F+zUxilgQQDTad7XTKJuOiqbn4ZbcG6nZc/QzCrFzJqm1OSW1joi+iZB118fBosUjZsMfB
ISwyQUE4a8/RqDPdCQQrFGqNdQxzJ2feIbGJaTR8b5c5KhLKG3Z7EzD4Vhlgos9wns5RqDnBCm84
dp8ogORZ34YymvGlNRnJS0oloawbIhqge+Iyu4moSI++3w2LdVF+qIlybppeuSlDZPKZIpvd7+/i
8UjwMXdbXw7ggtKt3ZjaI0SM9oY90F75VZofpDm0N2tuyw3Zjnats3OgSNiPHhOVsxYslLddr89v
NhW7FQDSfuH4pUDXXOGk8k1tSuNcBH2Dg8Gft4RKum3uGFtfDawPosYz1VTZPDoqSmNaARFQtESc
m4x6Co4eN5dx8SVFecwGf35N+lbfzm3LylXPulfWD6f7A8YYh02HsfnBSJvojLAV8vJk/pUgbOGR
y04UOgcmTqveKHPa7tMoLnb4Dlj9qN0Pv6BYrQRJcbR4C1owP7WZMj0lsWVeKul4f91F+ofzwCwe
7g+43x8HxnDARMO+kOfcD1YzKisbx4zbjug1IV8rNiuRJCcsfQ/DlIZP3XKAvWE85MrHX/fEhRk8
5dL3LKw2l/v9phWFx0bNYi+NtG4TzGX/puBoXU2W2Z8woPdvdbNUh1r9hhBtPaYNl8hyd0sKe6/Z
dendnxQ72YAtoMz39ychmr5m3dw8DrVZvmiNvorMwvbw4EwkDwoiluOyWwEUQy5U83U3iEuiEMuu
Brvit2GxGK0Jsm6YVsePqXusRtP4xHbPKZxQriU4M10zI/h1v38IjRoPvwyfoiSLThU2J69ZnlDV
wsUNrb0T/Yq2fqzUO+H01Ssn0cGwa+NTWCa5ukbTDknIooatoPECIikjiRUF5zZ09JfegXik9kV1
NmjX90Jl4ZdSZ8rvX5b9gpcs1vVEMM7qdHWD6B5t2+UmPq6bqUTNmWVdtIElAiDNCce107S7oIB+
YsqO/Pi0E2JyCGLXH4MF7atUWoytRcjGXUn/SGF8LPlzK87WI5SdMIu/skH7CIsOiaulZKwSIV2G
Xa9Vpi/db5tVrc0SFlu8jg2p4QNuznMW5kcqvgGbs2MXsPEnTkJNr8aslYSW2+nteWpadaeih8ED
1mdPkiL2OUd3s2X0+76nuq9XDiEqcRyNOTzcb/VaFXhSiwfPx79+CRQOkonA1ZwpXi8EtUM/5/Z1
wfCoCWsKNeq8VFeE25cKeJks/8FMy34aT/nFd25lHjpcmnFxsrPxPZtALpY49FtfR1FKxmd4rGur
m75YChvqhMKk+hdin+Wq8mPVS7Vh7RgaZByRbYyi+rDNeN70FHvcSFinmiHyTUmCpyAU8SacqJIv
bIsPw+wJjxAaU2w/P+RJdujNwPQsNRYvkCuO0ZCqn2pHJNYcdG1v+MHZ6IIUMSi7WhG+xEYPt1oa
5du0UW9WPl4hNrp6G76Y8XjWRXbEdnCKpuYmQuGmqf81m/IXqU5y/HI++rP8IphxtpqkPDvYv1KT
j95Wkma3qNkGRp5jrUrYLFGxFxIWzeTru6Erseb1GDQyyVfeFti17DhGzh6oTPB2wW9ku6pA5hxi
pCUJH3XV2Frh4sP0JsynxEn91C0EDspCXICIOOuJdAfCXw65IQu8lh1C3SXYQhpi36ozQc0gRutm
cXi0Dd9eSUEpBvSk7dnCCV1tTKh9sxKEPaRtZU3WBEvIzGQdtKsJq9ShMA2PSKCJ/FrWqy4zvFAp
Irfp2ti1wQx4yTR8184wndks/5H5cIZao98OcHRKpj83CnW5jozhFkMbfEnm+JZffXSAgy+YMiwJ
fGFsixw/it1vKe+9oeKp58CiaBDzZmARpls8D/O2Vql2pt4UELyxYg0kWqLdCjyPq5gL0vXD2VjR
Rh2ZT5vjfQWCYxV+doXpH5SJRY8qfWVtVH8MeSdWgRYNbjHluFuyl9a3TRxvXBWgnde1TrzOzEs8
lKrtav1wYtNku7IIJ/7yuHdSYBTUT4EyXMNcw0QVGDECLXtzZZiLgzrEV80heSD9aT/mQeuVAToS
WC6PuabrQ/QEKU8yHPoTjlcYGZj/cMMcRqe92WoaQuRU5y0F8OcEWNc20DpmrAWobDnmLxZb+So3
++9secs41T0tTGqPlUM4IhWaofPeVPEv3RA7GcavpE4T1psobWUkNqidJra7yl6n6bOl+MhoMr/Z
sgp3YUXsTNXTdWmV+C3KbGNX8ZtWJV/UdbAa9zHlsXUSBRf0P3arf8B6PjbYwHIlUde6HMNVOg+n
fvDSCdioBu6WdExO0BJkQeRkr8x17aqxzNwVYtjL0t9DE16Fodi2bfQt5wHHSD+8yGEWK6qM0xo0
q9w4llofen88Zuz+3TmxXDTnaGOXje/mSXtBufFGET47SkD4tNLOjghQmVv5g4mdEUx9nKbBhvKF
HaM0cQpmJVJj3AUr+N8XnbK53rt5oR7wL5Bz8CXJPum1kf7VslVx06x9iaLYDcZkxHmQhm5DkY2B
/jh3ZblSA0V11Sn4QyTl0/ImpzT6NP0zsEt2QdNKmYeaxbaa74pu+lBUfdqSQzyVXVwyaMcJwcGc
gKAKOFU3IhUG2CluMtxu9WoeTMr8Ec6/Js9W6CKt6wuTEzz2/VXYMVodpD281cP80+9m1rQlsGki
eebg/KLjlb8qFKgZ4LS7VaNzkVqc3cmsfDKw4gRU9XAvgjHf9pVyVNO09tIW5kBEwP9s6ZfByKbV
Tit4HVPo3NpiOJkEwvEe5s/tJdUBCRao7Kqd1kvl4o9KoxiUmFDhesZgNn3LcmEPCGqn4bYlILVO
YW4FTfZpW5iJx1aHN5WnxEbC7LPEQHWLtPZi2OqbX0xPjVWe57RDA6pEuBpzi48YbymOfi4qPdmV
SoH834ev+sDIQm0/XonIupqy+jkK5zSEEgNU+mY66q5vG7nKKxIdeKlDn2xCmScAX4RPGNhfldoP
DaggwEHgYdnUYIPQMbpoZu/Olfkt5ip0RYR8RFLYTQb/WLXp6BE4+yEwSahtsg+TCeRWdzKJQY89
f6ocbI/gyp6i4Smds4cZubhF39Xb7nGiKuiCcnGprniRmYSrMhCE2GCChgS30+A0WsU5TMYnU2/7
K9dcjx4nAWZnPyFdxltOoAB3iZtF03OMUQNzrYzYnJvcFeaBp5vawZpnxm14r5Xwx82cw3kro3TT
VEBYFaAEjeMTWWwkDrb6Jy4M6qEOvsupKbfR0F2GzHi1OvbZOIK5SGkQoC22h9b/ZLl9tM0tZki+
mCsELTesp4OvzgqsClK/Yw9lGb9nF40pJbnJVfP41nU6dqOCvYouqq9BbcidmuEtrPujH0N/cZL9
KNluAdsJksdqkYXK4dvKxLkW1acyX4NKfzAIQhjRsMsidSuM4LGuP2e1OYMc+zbK7EH24WeKizft
nXDTJECPg29M8A5pjYrrW/dfBSUyzMx7XtqAtbeGrFsca4WxFzhEsMWaHxWenADoCA07cjOx1+Z7
wCPSE3SZRGgBvcPJ4QQYnTU/zVazhn89HepoM2c+Hx/NJCj/YEEyxpygOJWOSI4zaZluPdcJ800n
1VXDLLiqiW1JWa7I9H+DrQDNYspplTqxDqoAoK6of/QJS3tHlL9KPfWsfh5dacvadeS2qCqMF9SV
1mVGBYSa2h48q1eyJts1FmpSyiiv2+KrmXvcbE5+SrIArzRlnzTuvZxa8BHiGwv5PptcHdLSgynz
2nPyznnz9ew1bOrmVzJUK6Mruo/fwdLOmh6RakIyxak7jbXv8hXu+CzEhteW7Wcbs43IoJppS4JM
z7LSM4n4knhlm9lDMwpsG/1oSavkA5vySMeRJnTbegmWn3JVyMM9y5IJ7SNS1K1p6tqvOW93Kgao
T9ZYq7ApEBulj792EkcRj+aPQcUvRAV24ttMv9Ult6RVRDnzjHNPDPZXHmk1PD9K5jZyhCGG81Sq
ct80cCvUJH+8H4agd1Xl+htKHJRG99Ca/nQop1l49Wg1OwXHymtgA2yCn/xZ9D1EyhenCVIvnAzr
a/wVB3H2hy8cZGSwfB+l7r9Piq15sWYSJVtoWn2QXX8DktSIDglZAlc6yfqCdwUv7Z4m+B0fht2Q
nxyRv8bzMH3EhnH+DfCt+6k+GUreb/WRYrFuzuMZvGSxaerC5rQR2aMAFXzOFtZnJsc1Dpfp3WaM
XqUkEsCQDrHj5SD+tmZtga1uqB4rSmf+LHU2eU7/alcWixmQUH8d6v5p1kDHmKlVHHMTblw//QhR
mxZtnyBdOUq+yikZ0LUmIhI2Vk4h8mMnVLTDOw2ibMH6TJSsW9/YRF0z/chZfNqpMn8GLfDWHmXS
K7s5eGqRsQnRdOIM6O3TWTazY1xqb8SemDwAlBELjR6ysk5ObKTUTVM6f9yDtXr2cyS7KBr2e4BH
pxOSsHkbu9lkCIfIXwyNccOQ1GysvDeYFTHWx1ak83Kt+slQcV4ZMvMmO4+gIrHMfdQMkDTAxZsN
6zq4Ok1hnet2vNG1JHupjfl9CPLpcaxmUiJNt4+0qXklCQEl06YwO0TzQfp1edSMQaxSMittYAK1
XCAIqXTORk5toLXBr7YpygeutH0X59eEN3O6P6jGT7oiF+UVC3NGz2z1UMp+I63yUi80IZYTEmO8
2WynKcaCynlaGZb12ISxfOp0INVur2E7vPcKGSt8RL3uoEYAGphxxmxG6A87WScTaREyg1pRM3VL
DHuA7D+anGDv79gc6KGV3YekeZbX0UejsaXsAFVvqIcz2OLXRhbykBsN/U1sstx3zqw/qB9EbLtH
xSlr6LBgJ8wzKE55Ar+J+hR3/LcGu8xo0q9wmg0CDLV0B78Nv+ZG2VoIm4Z/vXPFmjDSngn2sZjn
wqewhBJAPU5TGy+I+4jEL6+QzUzOoBIup96vYqa+U/OS9ULMPwN5nWL9Ne/a4Qs5/1X0+jvZvPoK
bsF0oRakyK06fNA8KUdIR7bctVU5PKmUr+Km79ZJkWG1up8DSaBjrxRYbvJ0bB98xP97GM3xv3Ot
TG+/85T9N/ULfADs3asFlNZVjG5BHu7T1hTnwFzciVlnQ26lbYy04+v9gAwc7jvF+k5hwstBDM9T
Y6qAlcuWslhUXAosc6xO2kM/WeWPOXRMvJZpRRBVAF29B2+zxBFnPTA+Mcv5K6Ahime2v9RisrFQ
GCUmCpmsu0GcrMoyTp3l56SjsopvZTfQJuD2+4MIhkwn6ZQbz1nKagLNM9qKbHanltzonY+OE/+H
lbbjo04DjvVveFaNvRpeYYY4MlkAF+OBz5QYanAo4RkhbEzPs4I4qrE7PsY2fA+r197oW5Dt2tlZ
y2Gcno0a8oVfIX2o5mdW6uhwS8efqp4ptxUzBNEelpofl09TO4R86917bprjFTtEuGLpMr1qNGBp
ygXOaebThkBBdgMSpB2I7l2gT9m3sYwGCLx2sjdxQa39KHAorEp4RwsV406+7QsiMV0Hy7WNCPV0
Zi924VQop9+zw0Qg0S9yfdUkWruu2hHedkN1c2WpuX6S9x9H0xqoole0RFkuVgiWVLk+lEr0Wzo+
u3kwBrs86OKjEDsAL85jSRsMl6xNtsnTP+akstlkxua4DTrOgRlIJpxo87NsOt91jFq9NDZ+nQHi
5roaBvNVdMa1L2C1hpxhXRu1V5thk7TsxemdJVyHD+D+UULO68jeMwVLJUoRiYv6eVisbTY+cxHq
9qErGmU3sSp1O0Lml6qi/4++wOmDLEuuZGxjHKkwLKc00T3euHStpa1SO0fmTlVySFvDXAJRHSAl
yaLdZNpOkkQq3N6eknUBU/d3aNeGB6aNVfgkmskEE2FTcu8sAqYZ5AgJ0ZFyGFoaXDNV6tb7rODc
a8KvgXqka9s9Eat02iOqB6+9HLF8p245++IN5JpOGpWQNVUlqLFQWG6lwmIwzHoc1mHCpM/0ElB4
gQWsU1+/X/wm2td2ye9fcFdg8X8nSfES28qWrn7zwRjNcVOia+wAGaLgT113g7uorEUcl5sA5TMh
9w9eOogwINVKwXmRRg09VLRi3QUj+W67ocWU8I3XXmUygf5AHOA+ydqBftP2NufR7k70/usAzsbY
ytj8DGOc7bmmhS7blmgDPgBaJ42EstX/m6SvKv/seKPQ/Ji9tEbfXf4p/+wP43DmJZNqCdfwnfIw
CUouE1mLe3xdEvs8Inj/ZIrAkz9OgkxGNRNFUCjUhWoDWiiud46kEpM5NI7BwKJAjcdfA2sHrsDg
1592Um+lfuuW3mb3g2ZQn6pVU+zjOo6eJ7i8p2aafvz1CFn446pX6uAw0KaD6bc/Jb2jniyLi6Tx
9fJj9GWwMtXyOuEvuDi6v56zRF5ETt+PNp2h7Rvfd76Tn6j6rvbLeQ2or/qhWNlrrUzEUDUtf1Ab
ugqNy/22b+XeDK74UInmoMWLBfmaRWlK0UNWF4aLjd0r/caUo4qMQ3TL8qk+lSr89eWQ6KMgC9ht
oqTtF03MC4zoWBY9CH4u7Q2OnPIwJIt1FPXLrZos+HREvy7wCvy0x/knhN/6xXBK6C5GFx3NWOYX
haCPJyGl/EjUYA9yz/+ZDd2bMYbDaxBBfUhmayCSlW781FAfS6SvjjjCgfBOdAlkQMRnrC6dHYF9
n9aZHhTfhNc/OqCErW46O+C0eJ0XhllIs5YuYCHWNzlL68nMvsl/GLpREEmR886y8KBrCz6mp+Vc
s0zrhW4NRzm+4bdqZZ99+gzUazsANu6Y8O5gWfEm/Oyzs/0I6sdzHmUp0CmZHHWSR78P9/tMJyRo
TyjzgqZ8/W1V1+oYF5LC/0x7DdVMo9dswGwb6GZ07h0/O1oU4bn06H7Rhykrhy5of47arTWocOKR
/TmM7B4cw37tRml6ZaOm1KubkM1krGxpSNA9zTA9XHb/1O1zQqgd4Om+n9hP9yMYFGc23kYrw2Xt
T1+JE9OCIO2yJ6EHMHNm29w5SlQco2I8Jp0QqAWpsRt12d9m1XqNE7P7Gi12z5XIzKcpquRh7AS+
PNr/LQvY2iPYz+mcGMop8qkhz2F7SWbIR2OhKTtj7CMiTsxVECOMq1ZorWvOhQ7HuRJUOAJaOXQW
9bMm7YCwUokCWeGxPe8fyA2pu7L5HuDmHonihsdyOQjIGXwyy49S1/jx/ntY8uFRc4Zf9zHlz7aR
fzZL+90N8Y8CrzsYr/YfN//Xbn1d/8/lGf/1iP/195s84c8/uHR7/NuN9T8bT/5nI8Z/tJa8fjcU
v/6bX/6t7+Tf+p/+a99JC5WPfNy/jJn/R+/Jw3/8e578x7+XtG78vz7zdw9Kxfg303DwftFLj1oL
U8R/9aDU6EFJ/xIJw0vH8mjSY+3PHpSG/W+KoSqS0ZdJGKmDJphN8bsdpflvtq0ry8Bs8ABdVf/H
f77Rv30BNNz88/bf2lHyv/+tW4pkS22aUuqc8pomnX/0+CPdaM2jiATslXjfONGyiJkdF9/481hH
4WNkGd8mV2wC5Q4ixZCt4UJda2n6cOPmryanc4MwxFPe2wlAghn6Wpnrbgr6kupcuBmkQgGD03Ef
NTjotFB+Ep99hH3ueJMZX1AyV1i4SeAoOo4srTzZbMSCPD3MrZbcAHzrVFXJFiXH2laC81TRCKjV
/I2qMSJOUXzlw088Q4J/UvXnnnpgFRb6/6d5l0IDyn9+UIaiKyp9ZSQfuqYvfbL/tXuXrObZiK3c
dkWT08/BLD/0kppIH336AHe2XT3ThaVujm2pB7iTbMDYTON7TcEgE+eV7iaKTwAlGM6Ohe7h+Iwx
ov1hlULdziG5Z6Gne9YfhO77jDh1PKg7y9ZzdtY01JHTGRLYjmy2744zMnku+9H169obVPydQxp7
9PZxmOHQqPViEcrmVriqHf0cJnMPt8Rc1orKqs/m5MJZ97jQRag1w3uAsCW8+4YM2tCuZQnmslAk
iDTJ70lmtONA4YxsbUVqrt2Hud/QoAUVBnLQa0noyFMiKC2CRkAHOx22Ee/BVSq62dRtpbptlON+
LhWxpnSC6S5fIK5MtJ5DGcojXHmlP03pyRlFWCbjRK1wDj08ZK7hvAQNZp8WuGozq+RR3hOiETHJ
1d4pZtwM5BeYyhvmLP6UqGcEHV39WFSmoplJTNURnqPBxEgChnJy6CBoZHgqKNpPWHltgiJqSLsP
iKAZwiXFQzpl4Jtawuj4TczFZSopALcAsDJKfppyqBtLc3MjAYXiJO9SYLSCxZAf2HTENA/qx33c
2k+aLhjRi+i50eVSTzRuFv7cbYAQvhId7UxSByeSMu/wz/hrMx0xytGiK9wjh9X0uKMyBpcbWRVL
qwTk4fkKbTQoMbylSRStmrC3qLfp0Tqm9doEJXctZ2snemAhzhhC8M8Qsmd4ui1p6siKaFE16B9x
GdCE0C+eHF0diKN1CjSGOVpHLEFc02p4OTOqLnQD51Gl8oE/H2uCtKdT2s6wmy0GB+w2xOznoDwC
MNrTGOE7GaEmRgmGbQJWiSUu1Vi9maN168usPcQsa91yiTzlBueyquvjQV8OMbwGNlRYrdWFodO8
RSIBV1NVfPhoftroD4fGVIYDxdxgNgAhqql5KOS0DwrzZyuiQ547yaYNAh4yGS+iHJSDwGJybXHJ
bQw7Z9bWDWUjog7inxWbWOCCDAdkLw6IQRaNI0qn3dhJF68IiR1oPgQHizBnrFZnbeBaKgxC30K2
BaUVPEuKiPGxvFuZgewVjy85m1c6W9QgpPuVssSt5uUA+BTZNp42CmtipcMyVtS1WymMdwYeMbAz
/kvOu/THFObHpLNq7Z9Gwulu3BDLVJ3K3k++aq81NnQ0QO2mldlUCJsRaFsZYpFNqSv3NMHcCke+
RD2wcZrN/TJ8Te6VhZUZQhw5DGMJJhD3pNtlCDi53qZnmhriDutjLo8U6Imlps+Qo5tDFkbXOpVr
1oP9mx7hiWID+oD6VHhq9KrqI3raNOeoiWNLzISFV5UN06NuODgUhuehJLfbmBPt4OqgPVM6+/bD
EsRUIX7h0SBipFKMS+FLEPA/sJSWB5GLYTMmRUDfIGADA8lEb1Th5YWqw0rZx2QZV9igMBW6hpVJ
CsIQkETUpMfIz4+BnzUbWsEoEEDMLyBCeKQCNV4PmLpXTigSqMuozDJs0seKLkcw/4nOjcJed6Gh
HxqjNbfI96deiaxLV9rfGKaqvWwJyHbl0G+tlJ4ZRleqJO+6I2gfhRWZD87QrPeDCJeKfbzLesN6
Mp38suQBGLUIG86N8SwcM/akXZqXLC8wVCE9aixrnvJJDZ8cqCenKLSP9x8cvb3Qg1K/+bUOmURE
2aFSlMyN4jLa0NHysUqb7iQrQCKDoX9BTprPGPtCLpeB5lklBBeAGz8SqKzXoutQA0l1ThXAKPrb
UVTLI/y3MrjazdADAYBjpfs7DR71yqIHLWvmel6Pvu4RztiK3CISKEJt4ycmn7nKtt2g2WdfoLF2
IUCbRKu3jupzEdO2b0UJZx3NTNBzGZHqFj00GB233642+/ERoZM5IKSpJAqPojeV5ycF6QMLT4FG
3yKvaugNN6QDZtWwfyoNYH8qrSLcpaHDF+4eKN5afS2DZKtaLVg42U/2sc+rhVfPQFWEndtWE6Za
bDmr2AifAHfMO7o8yDVqD71ZhPpBKGpj6R3VZ1PLj8NyuN/MKNJ7BXk7Ivg2RgA5/3mImuLGLmC8
6tn8JJkbCIk39q6xnVuGE8IN6oaxrlA+rD69mcj0T3reP/4YalU9apkNr7bz45UV11tIcNoT+l+z
jdPu1nQR476olGcZg2JJETGA6aLgJCzwtbqMr1BkcuRGcpzW+1i9DrM8yCyM37JcCVZVn79lBF2O
xNZz1zGpWelhEa3mdjkRw9LxZJmAGVRjx83oFTu3Qe+FcfWAH6Y4sfvyZhmggn8QIsWcOm9kSdML
gqZSiOaIQd8dYgbPxBx3WkAAtspUEx0LkEnQKOdc+zL8Mds6uBOhVUTgN/uHXKcUPnVjsnFUcU2h
KxHgZzQGP7ztlH2l+/SiEnyfIRsWnIixRdtc5TPNKjSCtMX0B/9q0ymjWxIUJDOQhTRmGkfi759E
29X9womrkjLYCI3XklpyW5WXsKWZcKawGVVbiFh8EGtBFcUbaMPr/2/2zmu5cSzr0u/S14MauAMc
XPQNCXojyqZSN4i08N7jeeZB5wO7/+6UUr8qemIiZi6qIoqRogxAEjhm77W+haJo0USmf6OPlpua
urJHdvkAyiPemMLYJREtqgnvCFINh/UAZPMUCBUNG50ET6lHZ6cFMV8P5qExnE92Fdl3ka/cYbfK
3FgbWEMxus9Ep+JoZTg/G/NgUNFl85ztwkJnrh06roCSRL6wiC46C63DhGTK9fWzh0rcxlNxzpJs
OkMtHc8CCeDWIMllb9lBsgtNQNwku8KvrY5t41Tn6wMYy+goi3wfD/53zHjGXg1K8mEq7QcZmAkM
dlaBdUaHo12UJ6cwyYRRyPdQ65mbMxvbGssCID+FxllTMd138OPHCPbpqIO8mg8PyVDuCr06Ncgb
l7Ey6fcmpRqtrcVz9OgTHLCgvNDdQHAKmJP8rw34+W0DcXYZ2E5O2W5IXaZ6mK6WUq5Rbpuu5yXN
npBFNHA1XQtY9ekWR/kdiquWIK1J2RatM7gFY1Ay1fsybVXXSpNoPWrjLoRwANBUazc20NMxV3Aw
jla5yKMgXsdOS5pdzQovZsJ3exET3xJQn+zzFtdbqcfbyeC9pCwjGag8A7jIZN0M8c4Z62SjxJq1
aKtnWls9in9zr09Zf25N9ZODkGYjCHiIUBKg5q0tGgwOSbgm5YTMsbwjriJ/O2uudcfjWipS56Jx
MS6Qzg1r7mm4WRFybWIcf04Kl2/Rp2y/A2DAYw2Zzpmi4M7RuIMFGFKB1HhjpxbKiCqFp9g+UwGH
Tl90S3Du5TZigSwcxi4Hbj3QgV2fsIztaGSBeB30dQlJBu7KdCryvN3pzzn127zFoFjaWrLJrRVv
CqlmSZmcpaOwA4taeQrq/hx0FbXOZgi2iBm7Exut7sT8Xc+z3xre2wrn4FMA1mZphpa2zNseLxN6
bEHu3HKAecwmUHG2vR+vc2G1K8cZ6TZSrL5YsnOVoRRrEPNnTMakI9JG3o2j/kUJNMqDU3tqYZr2
YZxQRtHY4/RRyX1hVKw1qJuRKILSniWKajkq4kaE4m0/bEqRoWwBJqc1yGycCHz2YNYaKE+zWyiZ
ai0gwlBoHkfyGkK0ykZ/tCsWMbh445WCV/tStnG+UH0HdIMe1my3xp05Ku7YDOiwBz4gm3Ka5hfV
dgRTcNuMpFPTFI23uTrzt9pN0ZLIEYHhPky9jSIzu/fAHfVqv8/BhHuWiWJLbYwHq6GDG3eomnxl
ui8rGpBlbyLX7CQ6c1RXuFgXstT9TSp7c5+gIY7yYLqQlLXJBgu20fwAMIwP1xis1fVLgOADnhEF
kYxC6TBCN7NvR1qb2XRsBR68IaMiT9RoQa0qYNU3dgyFWvI1mSPotC9V2MszPAqz9qOV7UXNIoTq
QEfwTkjtHvzmUu/ZhqgepGZlB0b6VkUouIDBWOzaumO+qEZY4LwlMUII3YdsXMl7kmYzt45ZiBlw
dAD2FG5SpMVBpOY3u+HjciQSiTZObsaAYjVWGkwW1QBwCqUgRCB2epMRoLUpqsP0PWgPUVrlXFcw
P5AnjFQhkeA0P7EPsSM2UDGR1PapLnADkVKEMNcObydYVEuBhGo5adSZWa8j0FNO84hE+dwbl6O/
NRp7F9A+dUXBjBM2xirp+nbj5UBns9p57CCMLFV/LuBCj3AR8xDublsPNgrQcpp3rW0lSSKplzVv
uf256rRHSEvh1lgMSzsNQDlVLA24KsuthwZgEkfiDyJY1Fm5zfJoq4SdvWA6W+ZTutPtnOWC1kLN
K8ytTwDJCPVssBXTLcOy2oS2xjqV34KAsHHsAZezyKtz7uGEXnfdwslzNFOV01EV6SNk1jn0QLbI
ZtSEN3XmECRED2/je2O3n/KTMnzLvWzZ1fg3w0phkS88dyrAaUxk+2QbRvJuU3gmlwsEphFwKoRx
eoUDQBI4y+26altQiHp/VJx2WOncAGhWlafOoZ6hdYq1ApsgN96kM2R6OOXytnjsIpJNnRDPJ5/v
IwRDXISy/BLDnQJd32+gIStM9lBn2RMsTeciiOnucSWsAnI83IkkhXUCxplmTbJpdXnHWipcVTpE
GwGPDFWa9UKYRL0Pw+4WIywotWT2GnDPFEWaYASFZtm23i5HLZRPily0ijBd0CTZMZz3+uQeFUsn
7v2dTmq8GJC8lTX3mg46YAj9O8snDL4nkLTEH2NNpDeq3XSorFkvLZZaoy6brqhZAVvfYbrLQ9aq
PzsPW8/EWHiiWMD6028O6aSw6tN5M0Q9EqpjFiRo4Kf+v1NSfVVg/RTGYfHje/jldaX1Wjf8dxn2
dL9+ePsDrwq1/99UZqVuU577n/9V93ynMvu/SEr9kn1/U5f9x+/9sy5r/6GqGLD5z5CORYvrX3VZ
7Q9me4GF2dYAect/l2Ut8QcwJOFIx4DKIHX577Kspf0hLGGRl6hZhsrPmP9JWVajPvy23mhYTHOg
UvBcqZQejdf1Rj8EgJNnLHgBvR1lkCFLnrN5NHyXCw232BrgV7w0LaWg92C8sM+ontsAu0pUo1mg
BbNQe5me/v0QNNAX7CCj4AXiCb6sd9G6AerKyOAbD7Xp4h8ytnquwVj7WeqsXuysL882+AJXMcvm
JIVmkDza+y4diPhbiCI8I+oO0SFdWpiyxyifGnc0Hgc6X3dKVdJnQpx0E0G82zRSiQ4aw9EhsYPv
nW5lsLLtyVvUI3iEGtKdayTyKzv7GL9E/ikmSGVNvlu4DxL11Ae1cWgmbReAVD91ZLVv2zwNDjEB
V3uqZ9Ozx8d1m1X9rrWb/pYIxjsrnYINsMDuZEpy4kKnBVrPYoYUMedzNxEdKnx0tDjRfWSQA+K0
pGkw+5VDcB+BpxhQYyCSeiJFFqoU+bZOb+Kdhh6HzciI+O360RuIEsd/WJCeE7WApEr/R5JD+Fdk
9MWrTW1vqyDpcmTxmEY3PQPnKRoR4OrBmN1Hg13sLaN+sjRsVGZl7r2+3rfQXwvbM4+Kb3/B2sn6
xKhXogs/ZTDjLmmUvuBgu4k6WZ9LEq2YAM5xRMiXN5cU+TPyqDXBsQ9V7+TpuBhGre0O5eB8c2y7
v7s+pVfI1zOo1xts4ERwWAUZqnpye/0JJam8rWOQnNSrz9Ia5c3kZPKGNVh6cLr4IHT0pLhnnd2I
/MCle9DuKOFAvJHF58DISKyIS+IlwIpBjkuQtfvPV5zIDKYnUmSjks3wFJAtg5RebfaN3e/R3zRb
7sfqCX/Wxug65ATtVuPj3ko/My751OuXIWjNFS4x1rrzl9dvhG3+orHV29e2mV8AUBYbmurUok7Y
D6pbOWb9bUXR70ayf9XCqf/HU1mag9EgassXPik7pnxCCIFpS8Emi6qfJamUFHnRJt5hEaaXYUMe
KltaDcagx4AqvkUyuTQVc2ZWZSNXoKie02K0t23XEtRadxUMQcshnYtgrHpcsYXJjhQV0PwwI6Yy
wInHtQNIoi825jQdaxv0LOTdRUcb6V6jV7qsdONHPTbxyfYpO6PddXZambT72p8dJxQYUBwbpY13
6PrP6wP481dPKlpqrlnFPZizIiUvVePoFzmBAtmcejWDyR2dsjQpCerSyXQ8OmLqHz3YUBbytztz
fkBqc5e2Id7eUffvCMTUL/rwcpAlCBmQEibZWMilqVmR0g7uUMN4rwV05h1fgo/NKwxofYrxxzO+
/fJcEJntsUIGtdXV7mR1WnZTphA7bS5XVx1aj5l9fjLsomrNKcTLUVj+UTWMTRzBoTMrG/VF5d/k
etURyoKAf0RXq2zMcNeB6z+Hnr9MUeAebF3zj416yIQPZGQYZV24sfDZgXoJaWlpxxAxPygpu6Fe
7Twc1eOqJWuwLODl6Q2O8UCaJe6/VD84fvQ4ibxlBxV7JxJLEWSn6b4qZHJnzlY09IQvsd6NdBuK
mVVpl3NRCjMOm55HiNjhsQjBgVV26OGow7ErW5UwZOzwRMD57Wc/K36UPkSKCiMQqkKKStfnW+iU
rpT5sBcdMY959tNIhQURpp5xLhvg7E9DEn0nKQiH4h0IXHFuu+IkCZvYmH7GHoXAtwhR9T608OfZ
WvPrg0r4kNuWOD3iTkOL3KDmbuzprmzb4egwkB9VDwn+4vo1Hu6ZDK34S/bV3qobqv6ZvS21Hp88
aVzd7b3jiX2di57NtlJsbeBj//gxlSsbuWrmnelVxQ8kDW+vv57VLImdJnlCY9EsNHvqnzSrzrnf
p2kjjZQN+yRbGKtBw5jJl6bnxMRJ5fopUUX3NASwsxxHOzEVblKukrvMJ57WSbHLBUZl3F2fizeJ
pU5k8PD9yLMUzDfgn6/fuv5Q6fQ3niQX4/rV0GfanhCcFFEkf+H6WwKYVm/Wc+lgURtTsZXkH+B/
grpHZKSKcQodpkLL4jYC0aBPSK5aQPlr3G32Pm+J/yMAyN90rexueuTmdV+qsKm7cIerebp3mosS
hg9Vn78oTVjdhyluoTAovhuyG240Aak2QdV+oHgTXcpgvkkG2Lk6pceLrhfFKoM1t8pxqewLOqH4
Y/DVRhHofI+d8pCrN2rTPhuyqtZ4AG7K2tYO2D27C+lRaDRNhez6xAMym2YGjnwSwxUSEdiOC2q1
uZ0/mdOQ75IONuBU5MUTfRs6W4HfwMfly5mDu9JVEWzKSiug4vERNPRrt+lSLEwciLBJkqk8lEZH
crQW3ajES9EQejTA8K0cBWmV4dwYrJxrdvbQ0m0KU1lB0crL1tfNohnpiatD0VhFfsNINeGfBEBF
MisC98fIQvTHMFvudEteMPk3x4SCCr0DJdokgY1tvkrRFiMlXBnFQHju/JwHhYbUaeL+jHmtXvm1
7SZz35nFkLb38Ay7g+PABdx0hmQvUFZPVCu+NZRrzNED3Obp1WFMr8KO0K8Pk5Kj8cjnf5b/evjl
y04Wy6FWvpLVmxw1sChYWjzlXKfWz0Y2hNqHhXlI4++D6IvbzgQ12Ig4da9zQdbrayJJxFPsRzed
n6hPY4p4JGSc3al1M5x6azwE7LcXuVHln81y+ooKVH4r+3JrtnMEpnjuRzB4i0RbUi2Ut/gR48dK
lg/dqJrntCaLQMZ9jU489A7Xb9YGKk7c3e3u+iUqSMeNGqbabP5VzEoaxVyQ0NfvhuOAzE9neqGw
Fj+q6bzws2HuXv8yU7F1CpPoy/WbwsztyxDG//i7SJuyh1Y7XP/qQPbhsTOHJyaB8JA5ibYtsxiP
gejPvk/rowtPqZw2/Il244zih0cAywYhLxAf9rlHpP4Qa0Jj5zTeeBeR5t2lrF3Shh59S+Fbd5Zj
iemm7vvqphPJPx9SPnKXQjx81/kbIXezoHyWf5mbV30h91XvgU2IaBCOjV3f4G1ubnKgH2vL7nJ0
sTynx1MJY87Ul4QV5/SbDXvn1xBe6HjNKkJupWo0tMv1OZOC6jkX5C6EaO3gMhuHiqLVzirlD/hH
3o2p+l8jeimr2sBDCRkF8oVUgfFiMt5GGE4WMmvsvVHF9p6Kj1yDbejXFlCfzpJPxdBbPzN7H7Am
WzDKUNMrqupYN71rjY2EaMDqhn21TayaCde4TKdFYnTKpW5i5SLzjJgLqZxHYzagwhDDPWIULkvH
T6ZRiv31QYlSfzcm05l9qELJAn4o2C0PTRRRvGgBkSMoQzLHNM5wxpmCi/eu2aS5Sb42IJztCPNh
388PppMvUNEumVaPbZhZl9Cw7ccxtYj1NMdbPWWRBiEa1lV7UevU+VSCij7oKfEpIujCz2zf6Mo6
pLGY06i7VptHl7Ebw0uu0Rwj8BMnuqgfxt5iGaoX06FzRthVIA83bB7ahejRZwuNElSlh9O2QfW9
qMwiOvV6hiyG0IIWCcE3lWXnQssyxJtmf0g0/WYk3nRPiKJ1kkolmISg7GmeSREW5wIuvizZaYlp
7UMtixepzmpIIZ/A78rtPEEplYYkw2tCOBWG7bIQ6VG3YQRMOx0+/Ogwt3Fqi7Jk7WHZ1orQvWLh
xIU8pElLEwJLWEnk9Tnu7DVCiOyUk7eh+abYXN/vuKWvYI3PjhjD+2HEjaNoQB5jOJD3aKnKi5nQ
Gpm/qVx/osdt1HV1urn+RKab8iZtnNX1KzCshYtAJNhGZffgF6Z9I1Uwtn+xef5i8/zF5vmLzfMX
m+cvNs//EzYPokx9U+f9cCrnh2mQcCzGdGfhdDwSGI2BXcxuVHXsEQBCcJRhQ+TF/LPX59EXrXI8
k1u/MwqPZncPpDnrKe7EBaCUXti4jDB8JpEAcl6bPyRYu8Ds7U9JTxJXl8v4DCVUdVvZ1GtKhB7a
DTYWIdxyVBmat8GJYC6V1Ne/VgPSmTD9DqybjIv+kDUgm7U5wLfBvp0UZMPROFop7NVo+vqX64MX
oaZi1XTsJc4millPcEdAAtiG3MnpKwkFlAXH5DuQLGeHFre/GIi4L2LwuzVbnHFZIRPfB4G0FrWD
QLIupb+iZiO3TloBcm3T7oiyQ1uq4PTc65dUtIhYzej7NmGa3k2KTnsp74nzKMgSWE5FDVzeT8xt
XFnJ3fVnKNXSvVSLi1N9Df3PhWEpN9cHvDls2A2aMexFYRnXWv7ildMG6rx8DKlN7vFZme71eaTo
l7S0yjVyZJhSmiVXFULRk20P5i5JkmlbV755ThrySuCVWQ+ZwcLVSqLwq6V3u4ly6bEtgaM0Rubd
egIeA6uWqXhExiJefLfMhHzpVZZeOA6jLagDsp9zhzUSxSbaeOoSFF0/DkRZViXGGxRyRWzDTCmL
4YApDFt2NpAVwYL5X0/oLSEbk0Z3PmLdRQ/jh9fb8uRUgzyldkmNMKCsVOvDtJdZpO59u6qNm1EV
6UbP8Zx06chmsB+Pxtg/oqU2qWTy1PWBthLVZX1GxicGgWXpVC3VzBLPOqhbtMXh6a++0lj8+Pvf
/nvFP9UHe26z/Pd9pfuGLJiA2smrvtJ//d4/+0rOH6btOPRudJONnK7yF/sfdfP3v2n2H3jTHfT+
qqMJodt85596f0v9Q9fZyPCfyu+qdI/+pfeXf9hS1fjfVlVLGsL5zxpLb9tKvEYpTNOi8Yj0x1Ff
t5Wswhv0phQVab+Zug7x4SxKbGW7ro2zhQdLKsQJua3TIAUP0l882JMLbv6Rk/sTg5kxWwvyZAQV
t/v+97/xC8I2gFGY0rEF45B4o6gvssEmHbG5Qozsg+YTe2dXFdQZ7Pmkq6991foJV4cug8SxgtAP
Qs0tlTcy8IzMgj1wTlXQnErP1g2gVhURZcZO6VEX4jNVJW8HjeDIeG2zSQNFrg3OEfkAWY14Fja9
ZXRLtcBgFNyaBGndNl7b/ckr1OY387dXaOOvcCxdF7QMX7/ZyHbZJxtB5dpt84IR7Js3jo+KX170
LJRzkONlDtvEz6YAwvX121+uzXe8HfNf/+3oUtNUIehvatbsaPj25Q67Ss3F+D/oU2g1VSo4Lgks
jtgaDSqHDVUv+07Vq6Pml7FLLvLHB8V+8s5RnblhKTQb98ibC4yodkS4NfwIRYNKEvbiTqLbalTt
WRMKDBUgzieNXoFUG/swRP4hZIzDyZeRhYHCBMuSUcgbCfptb/gWpWGtW3CXZSthg62Kk3yfO4O9
/Pisr93U394rhyawYzqajU3n9Xslx0ESTlNAvVDjTRGQESr8qiJiTnFrpT0YnXej5fUzZcOH0cSk
GDRPUvfjZVVQGPv4XN59BzXihYEM2AY2oDefW0YiL/X9rnInVKJLZtN94czI0+5IHfUENwK6IBaI
8Yed4clsEnhmrV19Fqn/c2ihmtgUgkBRik8liSpNrD8Kz7rTKxUlwD7ISbn5+Hzffe/wiuIjkgxu
mjpfEb9cZ+1I+GaJ7NilrbSvqEkwRaHuybTZukHNQo9Byg4acKZT65FKOhJWZ3hy24SYWf7zczH1
+XJngNNN4+3wNtR64PlqQm8tyHZR2o4rq7kRAg2HQr8cgEoDliQqV8RBtrnsSdmsE7ecQ2hG2199
fDK6+rtniCnFxKNFf5/R3RCv3xnfwfvSRQox1lboIBWLyGBpnQ0fvkJlKqD8qo2bCoTKJjBvwMO2
boAkTVSDvil9UN/N5N07XTurv3RKixo6+k7cNWnZb4IwIzY1Tr9XiLqsCIScgQBe1lG27ct2hIRO
LFOCgDGyuOc93XT2ZQuayWjjbSrTR1bA5NIZFNrrMHxMepO2PJ53DBoQhEBLEF80YgapfH/4x79E
eNYmfCWibe8Dv/6Wl7xzpkEC9VQCDIlSW18XeOn3WvkpEPqht5vQRcYVE1ZSrtMgOJddJdzW5Fqe
xswB6CXrTRjK+yHSjQO5Z/trWoJP/lcs7IneSk1EfdeOULO7l7Kq5HJskXLaOgbzXG6m2qpP6ANA
ytTtIm79zYhmfBkEQ7ut0JevIOoKd4rSYBWqGHZq4r+8Np0u+AxAJ2Qhy3wb341ocBMqxg5jG7j0
yJMHQo2eVGBlvltUarlXRBNv4N/T107zJFgzRIgVOEuwRNOPUFMs3uOp3FFKv69rvV4GVF69pnEu
SB6xp5u4F2CNGUDzEBs5M+fevh1psyUSzGc68PEk2qzSMvSv5tAUS2MWO5qR069SzVbXBgQpG2La
yXMc8lVN466gJGgTHrG3nOT+m59lyb0j9mIk4gS60TlUrItdSmrMapkvDD2887Go+5F6Lg3k4R7B
ri5ZTF7wPTTV6aZTw7ssRHJfIMpeBR2C37RtfHwRZFWhvl1oHQttJduXXhGeYE5TRrWcOQ9MIQSR
WHtK0vGtyEfIrL5prpDIAjaPv2q2B7MTutzSoR6NRM2oVmLIK6BgGkHSSumCGBTbSNUt5CVIOFGp
YWnLDZ3yNoQ6JArB0tTlUcy0KToiCtGFFaC1mW9vyQdKzOl2yMDKN8Vd4cAyaVDzuE1AtwiYcX5U
s45jEE+9yUaCvqoBZCb13JVNCMauq9mL0CbSti2L+I9vfG2+r9/MJsKWrNk01dCZClnN/ToiagME
U9YctTt4NmiITK5bYfiImum4UILGwRUXP6vg86BCuJPcyNM+qQrq1pOSLkk23oAzuHx8TjrSpHfO
id4CTAlSZ8SbeTlSCm6orK9dLwViBwjukPr5o6Jv0fKjjgvswhVoRcEYwD52rYjMZjNzfo7Jgwev
E8HRpcTRbhufeqJNF3muPCtDcEOmdP9n79476xbWSiyQTZYPyCzezH9dD/JLtVqGN79oyLRLLgn8
39ITzcKZx5u6yAAtxZCeguKTZk3xmgj3F0cxWU40Fy5nKN124EbRuPU8d9DSbx+/ldpv0izYOc78
LpqasKRtvxnWIx9hGKK/3q3i/HmKasS6VuNilx8WjlefDIzWmPJc3VTBMjrxBUKnJl2107dWvldk
gNQUQCtSxYyMMxMb5sfnZ7xzflJVpY5X1ZbMy/P3f52QkyTrvVrv6eFyhxgEzIVRRxNGIX3Veujj
9B4j1aXi37Gj3Y4gc0EeeahYRUFYQCEQL4HJS7gvejswUPqUn3vtp6lY3wi7eFL9aN0TUKMU8YUu
3w912Ciq8RjK/inJ5T7vwhejRuJQGluDZXdB0wGkS5eRHRR3+7F/+vjVvnO1sD3SbCieQmfOf3O1
NDCv4y6xerepnIdwkJCWknsTspos9Q0bjx3i9Pv//JCCioNmMeXDx3hzexMUikdAKwYuMd9YRPF0
O/njbTF1X5JSPGexsUszZ//xMd9bZaEq5JphdapaLG1ef6hGWgfNTNRh22A/OA2QaBE/KyXLZ+dH
61sP2Lt3SHF2ioR9PcUv5AsckeX/H9yc0lJ1mw0sBnVhvlkoawaARWd0elcPTEKV/XxPKNmmDrXb
xDM+Nwui3WiYOcy1lRMBK5U/xKYb9McWMoEZqJ/kSq9Zp8r4+U/en3f2Wq9O7M37kxtGGSCP610A
1p9aIIWEna60xlqnNASVvH2aAu/LfP0WBPZ9fOzfPPQM9pZqaYLFukBh8mZoNScjm3Bb966dtm5p
tSffE7uGaKmxM8+SEeHjw2nvDOXS0iz8lUDrBeLQ15cC3tUyaiDJuKASL4UIfkLZ3EFTf5F98ey3
plwUtM2Z2xYFJ0PhcfvxCbx3y8F1kY5gZWtgjnp9/Kgq1JBI3sHVbeThCENFilddQFMpo2NtmbsW
adzHh9TePabJLoMJlZqKPn8Gv4xpkZEkrKF75GWWs68biJzWUzIouyoH/6cFJfTuuFyC33xRK/GQ
htg1SAxedJDBgO7uU8t40pJpIeI+WXTzqPbx+b2z0mdqBdWg8YYI0tFfnx486VyUYTy4UrHOSTDd
psiXep1PoNM2Hx/q3auND3+WGaNPtuer45d3Iug6xU8CmKOOod9OgVhakVh7SvjTGZhofLH++HDv
vrJfDvfmw2bMHmiM88og0xwpsC8sYpfiUVskhJJ/fKj3XxlTq0PJYoZivH5lUakDa095ZYBcWOC2
ILfSC4nNy3ggxAtaz8eH064T9Zt1GjwOyXjqkCBlvR1TLTy206hkA94f78B2A8K2ubWV7qnV8MNx
IVcF1tA+Q5+5TDqxcyaTS8vcxBrkgUZQA86lsbHj5jRkfA6O982vzAdigZ+zMXyx1fbJTkhGz/Xz
EBibCCCAVPzHPkcEACTZ0vEDLhWAlGzYwmWOR7nO6/3QK3dpXSwRpp2K0tlPbXKcmGeTMPwZKAQ3
TU0dsmqMLlo3A+0L+W3sViYIP7ZUXN1RqvwQdUvWLCtOVkqTxzxY6d9KnUhfu/6RJwpYGQaFmAFy
Hhgtb7o1WI1M3DjqGB5TRz/jIcwwjFvBrcymhDJ/9oy5mZEde5bZIFguedYs6yez0ze4vt1iJLit
DfGzXNI8+F6DhqEan9+PqoMT0NgSQbYE4rYe+UtY4WtHEPVAzEiNfDIr82ePE/FHQltm5HDw2KHD
JeWa11cr8T0r7BmytED4gMYOVqqdXlCyboGQ3SfeeKvl4mFAWeN50TOC+E1XkDnd6zuMTz+a0tiM
avmcMyX7hr7FCLcnuOvij8UpxlQ+f7+MGK/JEgOX1k47pc6XUUTOhhYC3tTuWcwv48TcBEO2HOvs
WU2zZ9MzavJC5xBZ45tWGpg/fICD+VbHkA/VIoHS0ahQ4FgTJgykC2Wo+GjGfBOX2Sa1ihNUZtzM
oj3JydzSY1gr7MVs2T05kBFK9RZfODGE5B4vY9O6B0GML25Cg28YTyPg9XnIh2iBSIsh7k8Gs9/v
Q24JoRtAUGzGGO3NLZ8RrIhihrJDE4tz1OUvEyYqTPC3E/4An8z5j+/D34f214czXt/2aa/64N05
XNsdB7aguLaEYrmx15wsxdzW1Ag/PuDvQ9rrA74ZZ5pQy9XaITF+1OKfBKOvDGiYC0O1z0M7/tlk
/fu6ZD4YpW57LkqZb4drgf5OteZ1G5q3r0kvtvFKE9PSKOUD8u4Nzlm86M/FmO8+fpHzeuft2MYu
SjPYCdjqb/s9Z7SrqWhGFqnoyMpkhYUVmIX3rSBLlt31PDF24Z+tjH9/Z222G1JYLIfwrryF5IQ9
QrCCoCU371J2AOA2hu4pd/bzhuDjl/fOFvvVkd4s9/B9VoSZIjePSLxIp3SZsJWZuj+b/d4r4f96
nLcTOwudgoALjgM14AlcDgxqFrKpWM/LSVE3T4QPC7yCXQbu9eOX+O6Sn10cDRJqwax83sz0ZVk1
im5UHFthjKqthzxHlZna9aZzwm3oKN+MLrh0rG+HlMHHEsXXGIRIZvl/1sl4Z0SgXaPTxxAMB+wp
X9+iUabJiFwMPld244IVn1abZwrip3kHO4+mf/LKf/90pco1JCnES9Vw7Ld3aGEMSTuwqXN64L6j
s3Oi1rVYYUp4RPh1DorM7if0pyXDtN6dYru5/j9vfFp/evqT05kHvNf3Eh8DNizW26oxW79ev3yj
0x2CCRmhwjrdKT38gDp7wbmwFg7GDniDuS7O3aSu86ZaNADLyzB7/vgcfr+dGUbo5ViAxEwq7fMn
9MuqzxyyyNNVjz1G2Tyro8U8Em9NMvVAHSwwCdEnKC5DbGw+PuzvN/R8WNsBOGZQ+732Kn45LLVj
TDSU89248deVbm9taFLUP5eTZ9x+fKh3+h4ciw0FxRW21bbz5nJnPmxry2IblZViO60rJb0t/e6E
7hun+u3c3rAssZG+catV3or5fzmzK5rMWpeMNL3euTZL05JYeL3QdvMJzpcD2aUvH5/odX//5nJg
SKdPZODLMn+7G3oPPrLZ5ATWVXd+WsGunMDWg9oKpug5Mb73RvnclM7Ziv3HKe+JbntOzOFUZOnX
jPtHOvptya4tY0TpycgdhHrrdP2p76xtVfuH3FNQi9g7BUJEYrCubJrnLDWhL/JkTV3a9JRFL3Cq
Rd5DBits1Kr7UsS3gXciJP2QDvjWql1QFBcDdffHL/6dAXH+lEx4oNyaGmbH1xdiPNh2aw1s/ipo
SrDQIAof6cuOXXkOIAvjaburFLH8k6O+MyC8OuqbAaEqmrrTlXBw6UwvRCePvbqyrSpCUpERZmhv
tF4+DL26azNnnXnDU5wU9wOGkkYEN0325ePTmb2hbwcEQzUk0zrVP+xYb96Etvfpz2AUdLXS/Mmd
OK/siCmbIxLQ40tsP4vShIhJmQQ2kJcfGqXA0Bzuo8K6tdL8ErbW2SmyFyIPSTkoLpEafI8YxCJZ
BQtt/NQn1cbu8+NYXSDormWB/yNNzx2cDy2GwRMXerIwouy5VJX7fBKPYds90TZ8GsE7z2uKiHKc
mrFsa8R23pPOW3KzJgskMm5bLfg638eKiRiIEzHh1GtWsZ+38DAf27K73uZS1hTSU9eIrE2ZIxGu
jVtEOiejk08BDFe1CuDy9qdCS484wp8drb5wjZOYAgRspsBED9wFy4lOZqIdg+l/c3Zeu5EjWRp+
lX0BAvTmlumllCtJWSrdEKVWi957Pv1+kT3YlVhc5ew0Gg0MprvIDEacOOY3+AmG1p7anX5te1PG
OpmB8xR43pNcWheyH3UxXuo0KIRQoqIJ1cXP8TLUI0MdFEJ27AAkqh10B7yONMu/bvr43QgxbPSd
g4gvEMG3MRLUaB1Tb+knSBhPAU5dmZUex1IiHb2uenurBdYBozFmCfmNOln0NVOsq5QTTezrwTuJ
yynSgvcLG21pn4kWuMHV6/wxQETiJmo7mwyAdhAv6xzwpkD+yUoek8Bn3Fa+4jF2IbwttI854abK
dUe/UaOH/HXpPAkLmybnhOdYsruOmh2KSt2IzZwk7et5Q7XpRlGSd9+EWiWnT8gnx4l5S8/wOjSP
VvbLJxRJvXQYzfZFUp7tttuhGrIRO8bvfdBg9jUCfnWEYI4q167nlO9FnWBlKDTisuq+c9oXrywD
ty9gojIzFl00NReWpdOlamdxp5Bs6AZpq8K89uvPBcdQxbJEg0Op5JMcd2uxziFeeW1oH/BXWAca
muLWhYv1PMX/4xKhl0ubQyhwWrOcYnTaQNYbUqqazdUleO5xkeV5thnRN6LVBTilelTi6l5cHY0S
PpuB/yxCR4LAvFiKOisfY3uXe/21F2MK5OhFx2Qufut7sTulTT9s6H1vhli/cAcsJQWglWzyAQY1
DEK+rthU9NKQJWT5KSIuMPM2sWKwR4yHy6WaIjbbfJk+PcueNdYaq+17lOqHdYKxATZfbpgW9yTl
94WM0WWQvqHTchs12dHPW2bZmXGrpOZO7dN9e8Q369pordsSfsP353IxvKjogdoy0cVGDvTrEthU
56la0I4Ms+BeCsKr3OeCjj3nYE4KhE4WxWY0kOu/qsm55Y/YG1H+AdjzJomkv63KW+NJarqFEb4X
rfGAuv2R6x5NFwtHpjU6+5L3FwCZw6DB1fOzxzIt30Mf+Ynvf4fYZH+sriU6X44lq/I8vQs8qfJl
1K046iABsD/aTgPeGrRYIJw+izwPLNn++2cuTEdp4lLRKAopFPIGs+3D/zN6jsEn1eXidy8s57vw
uQiUpwafCe4X5FNuMsmgb4IPbnkj8hhxLmp0qqI8e/v+bRb2Mhe4rhmGJusgRmbHEF1RJDprPFCB
ad1bvrMFvHeVTiSgF4/NuW8yW20mBagAC8ib+o/kw+dkGiJzgt4fCe7ELe8DUV3L+gv+z49Ky2Td
2hp68ho01lODrXdBPjldbkeIJPr/fgeaA183Llbg6siMpl/LfXdT+hjeeePPtMjfoypbaV4euRUQ
3MSpDph+32fFpUb5Uv5I0CCsU1YTPub9EDn0myzTuExqzOyyNtuwDo+2g/UOxocZAuf5CIWx3Rhh
caFlsBBKvjx5dmbr3MZlFjmA9RA4t2rlPEClPjq69BTnxaPjpP//uxv4pyJqZvY7kuRfVxrhxNLU
Yr52GAkteeSWKtBtSBBQQRrXvmWtMMO8sJuXfqI4WRoYR544v1RMRFhTL5ZwdTLxY8UebHCjSPDN
6mEbF8MtivHr78/Pedg031A0fGSCCD9Wn2+oKBvCyYYwyDW5aoRnNFJBG/SaGpAYP6Q2eExoCsvC
rjCw7fURCepkFcpImwYXpgcLJYLx+UXEzv90upyyK1MqS+7vwcADxRt/FwUWI+qgfXz/ky89aLaP
Orun84Xkv2BHn6K8+XD0QV35fvTz++csL63IDcTCIiI+i02lk0tGjnT8uu+0Q6sPv2R/6rHuI05i
KXaoR+cIOov1VRpjkyuNtOsyvMPou+En5d9deJulyEEm6ghogQnwaFbz5JJs1olvdWtd767qMnmS
cCnoEdp1GYBobjk84gqlrh3mAOC50glpl+/f4JxXzLaaJYMqtcirTZvk/usXroZJxxm27NZp2m8N
Te1dj1He1hw3kmPVrj8iXF4kDsYUneP6ndm7YR0dErtFFrltr6KyRb1OsHL9yjrVdbi1AvTociXN
NpYyrYNaGXZpmesryzeem2ONVvDK0Lxo5dUdbunxiGxYmu+7/FeeoLQnBdeD3h3yGGGx1GvveyNC
ytKK8WIN+nxTBIOOawJHvu4MBkBes4eAn/rRTuqhWbZjh2hh5aqqfKQ08bDpZNrBuA2x7+LW8rS1
jFLI2rJv8TaIt8GAoKEzNuPOr718GxhJurIC5LDLakT3rcpfe8yX1p3pVG6IbHTXCqnsLJl2ue1c
Y2OyCWp4ykXBze7sfSX70Av9R8+0zdV6IF2BFCLm3moXEoyFHiYqSkI6ne8lRgni/v18KhO/yiPg
J1BapT1NW8i7P6dQlfCI9H7joofdFDRdX9GulUhCbWT6CPF1DOX2x/eb54z8nG8egVcA+64poHzF
qf70IqlmFDJ+Yd26Uup2ReaNcYPqJJvW08ZV0GMfkqNHvx3RJegwYARohwKeih2jiUxKbd3pYXJv
Dm2w8WoEB8ywufYxdWS1234akT+WD4ZEuam3Fjpk8ThtGtB9Vpbgva0jIYwLTBjjYp6lKKiWjGyS
KsFxKEDecVR0xOQ09docUV1HJl5DyBfRVuuAd09+wE7LX8H5eIyd4Rk96KtIjvbOgMBmwOvRqZEO
OSZUJnjrnaS0p7FAYyEph9/0/zchQtzIkWDDi9GM6VvDZiyVExB0Z80UUQfgM7owu7GAxG0S36yb
pLDwojShLBcKczq5o9D3M+VGmeLkUE13Mk5ta4DlOEN3Mq1fdcLLU/6dTG2xVvEXBHKLRIjqv7cV
Un2GoRebLmjus9Z7sRTF2+ihcSgHHAn7ijYXOmqXsksRBObfmUwWOoFM1Uzc/PqdUTJkDB+zfgjY
FXi4TRgC6PIBKUa6KK0bjgF48ipCo21siRkO4n7jY6Y7B2ycErfKmD9+v/MWwxYlDEr/5H4L0IVA
841YSrkvcgM5ryLEmbbfp3mRur6J2KjD7YgcfbqrK0eUa81L79S/cOwlFPSo08Ym8McME6MKhNkK
ogFa+zp2mqGwwpk8e51gtYZr3LSyIhmt+xIh/bEz9pn63EhVwH+BSI8Wf2jG0KJs6hRrrGBKYLto
+NfmX8g9eOtG1+F0ez7opdTYFFb01yCayzj36K5e+UfUTj8KGeCf1ta3ERrcG6kQaGStaNeKg46f
izpFFL3UsjARw9k6TOtVD97Xr3rHpQTeDpJurAgTq456fptV+k9DeZUTCwfqNl/j0127U4YHwIQ0
2DpMpe15NQI/fsIqIgNpJCS8O+ECJhlXYf8+egYygh0CDnlzAc+zVKFYdLsVwUzhphPGHJ9jRYwm
Cny7hIvGxMcB8tlB1TrAfbqVuNTtLHtt7qZcETLJDEB8y+ndHiCq3wZvY9pfM0qEsCJLF4LpQq3C
3cfOJq+kfpi/VqgrHCxhDa741jaSRENe2/nmD1PvL0wt7YUcxwIkxyIQMlHNmSWv1NE9qrp466Fd
jhJzf1AxHVjJuDahbJo/T8mAj1Ff5HDvYjwKC5Tq+R+AAJQtwfK9CplEGD0iy1KR/uj9Md9k7bRF
IOixCMFntiYdJL93AFuAjJzMBIEXrQFIHSFfIMkltvJ+I+/0K2wZ+1XUArrOhV53gCNDmSe4Teh6
vhkjzKV29aYfy3AX67wbY1DcJYopxgBOKraeQ5e0H40br0CStW0B0WuIxk5jHqztyQy3oSTfhAF6
unhmXocIea19rbXdGImNMsBTQm0dFdIgXgi+kq8zqwbglti/+gyMs4eoMCwOHXCZgQixfahhMLUy
JuEBIOZtxy3TWTlHr68dXCTvOvopWzWPfddW7GPXIi5ZI2DU9HW3Ly0crvsq+BkjV920RGL/Eqx2
oc1lMcWhxtUFWWM+yAyy2mpbRWrWWRQ8Dn2Nskmzpb/P+xfK7zzQHVy6w2aLopl/oUY4g7PmMZnZ
ESA5zQGydNY6/HT34hKb+wDucWqMPUxHcrzNC/DbVnioqe7dOET7PPE7OpqdfVOVRYjQePZmMMpZ
aZxANyyw7qi4DTeSB9g2QgXUH8bXMgWAgUrLW6lEbL4w9FdqaJdX9YgtaLrLvOQKV9Puwq+ha7lw
xeiGTNQiDEB1moWHBCFuK8+QRjUU41dtIXMN1B3dXSn5pURhuEb3+GT4+jqsJuJ5kmPPHDNxn0gP
vT7c2IOFkEce3wZqlaP8JElro7S2KcQfVwqw0a3Thmq4vuq7iqDIcuwNs/Xc5qkNw3JDI11fIQtC
tayCaswkWtuSuM9oSts2emaS1EDP7X2ovJ68lUznhKhLsT5lKCytekmjte35dyjK7CejQGqvwQ+v
RmIrH+U1JhjBWpmKv1pa9BSPMaYTow+IpclL7RDSJ12rTYvbYoeS70QPtzNwfIGrwp0KtwC3lMxt
i36TiSdyTDDSTdGebfU7lZdYWU5YrHT03FZ1m/dbr3iIS6UVGOUj8N5oE/V4WSvY5ng1uS9jJmUz
9TK+ycG2a2TIuWj9ohRJ3hJpCFzG3RaxxmOYpJvAgp+CPMkKFFm9tut6B4A9cfx2G+RNshvBZGlW
ASjYQahERpvd5/qISKM3QesdjRabrK7F98sO2H1ZMdyFBpYUEImUXnulJ9RhRhhiVh+OqByVaAb7
ST64varXWxV55NWgHQ2uMNnRyjWEyhQvIwdVPgV9Kww9zKb9u5qCjyBjapkrJY4+U/wT6W8Hy1w0
eZXalldqiQ8PplDdykmGv305KLYV/sLrqulLFxDJunJwZUGG+HVoC3SMwz5cnxlgUrlLlW7adbXs
01xYK3jzRl20DwDrImmPdLI8ZPhqSw5ElOTSrbTgjEQTj6Sa4GKB25s3HaByIA2YCs+BCd/ZSO5d
f5K9Nbi6axoSx5r8GimdeA1Ewllr5F3yD6fMfBzrA8GJ2BpefWfgPHEh7xLV8TzoEOiYmxCEURyb
VYuy7OUmGHBQ8IyTQ7KmUJP3es5nSh9Fgy9iYvF9pqcuBQaKU1jENLfAR89yT0xVWitqjR6Lv4Tm
7mhwRvTqCRDYM+XObWT/FsjGZNQwCASa3wfMjZ0sP/KdIqxk0g9navj6GRFlVDvER5NfWLrjAwRO
qei0I3JNEsY1mM0gR3yhpb3QOhJMVZ2WnIVa0Ly8z2zfksOKCatu5Odhj2hWi57rmFkYPCYXmnHm
Up7++XmzzzONDa3QnOcFlXRIsmKP1eim0BwcefpHKc6PGDLeYx7+moCkFQ1/Jrq/JutEEr9WtU2F
VJGCW23lBW+BQnxCz0mD1KK28ZsYqPYgrigCd0bhf8h19RhHhyLKforZehOW9xJXtpgMFlr6npoP
kQHLuTOFAP7RAlnXgSGRKqCRFprhJkV6QpuarP0mQj+hzrR9FHkPirMuQum3mDLIVXIUw0Gz4LAx
gjf8/L4Cew1fRcQ0Bp44K2QH5Gafi6x/UbX47futt9RW5fOdlYmZJ2lzsq9VoYpqTvzohME3jZhb
szfXtnNrWFu57HZllr/g6YSnn7H7T55sAb0UM0pgprO+UDumqRPrfMimdZ7GrnoMhmBrafWjmArV
kE5SQG94J2yhgGy+f/a5mJufcfAXJg1P1dCtOSqcwiqIk4zufdVGEOXwkhu7+EMg7UbsQT0odE5t
c/VW1ZuU1a/0fFy7xz2pDp9HC6u4sZdf8vZ3GEd3VS/fjCTzk2NvBYxc6TwE5suj2AoD022e7ir5
7WT5DwjS3WQoU/J0cGdd/g4m5dGp77HaPMmFfesE6hUUzCxrSDoreEpdpiHWYJ1iK3kezYTrc5TQ
NtQunamliGdr5hlqKP+BS2kjf1I6QYEQvX0xpxU7VmxN8bLfr/xitGAgDZFMc4j9s/ogrSFelnow
4CFTvgaMDlRgNgJTgDHFdV2a2+8ft9hGon2k8JU13bLmlIM4ymvNbwZYPoPzVNv6gzjj6Nrf4fBG
j2MbD8ZaiuM1CO29GKqJAG/K0QXgqCr28h/7TQF7r+iiCWrMesxjXhhS6Cvg0jKqdPux0cid/Oxn
0cbXtic9nYeRFGaGnQeYmSFyIiLKGbrUNy9ifdDfvlFl5da0m2P8s5kamP/XtO/2OoHq+0Vb+kY2
/R/TwdhRrBw/5lPWTeaq0g3jZW3CwTQJTV2ilKM+IBm8+jcoGuKb/7E4lgBcOOD29DMb+tPz0hrV
vEzW+3VA+1WSMBZ3vBvH/xXkDPJ1xmv8d1sjKY6hzXTv+9+6NE63oJ/DwBE2luhsfP2x1hRQzVbs
fdJlh6wi+8CB5FhYiKUnVO1QqnHPsBAl9W5lLpagBqsT5gC6fT1EA7F2Oz2HzAsaXQzhwiJ6Mu0d
pW+qTU+jhexEiXoikJVE7bEojqcL77/AKRTzMAZjfBIBvZ4dKIA9U9QqwAHK3HiALnhGgpVxfutf
2W30QSWyMnDaDeP2RhG4iKrbFo2272Ahmkwt4w53LXRvUaiG9tteaAdoS52Hz2832/cCX0yLFsQb
6jlH0NMni/2fZv7Wzq3bLg2fB9B3YohX2J47YCUXMrSNsP9Ue85AWBUQ/hktOmOwS1IH9KZ0nML8
SiA56TL1avKrs+WHnNvfmIDUWPy7AsYZbVoJaVvk6l3hS1EZiCJyiYmp5FjbF7I3Id7/x/51KOqw
EMevVZ5XyLrSlrGSNsNaq7x8JRIIIBB7cYBH5rACAKl55X0Lm1dAP8UuaoIoQMbIvzbBOUWRQ+MM
8dkKiVsreR0pdTUr24jhfwX0TymM02i0jzjVPbAYH2VZPgrinoAA5nAKV3hWpq63F/lEXmUbVF9r
Omdw8MFSj45zFQtsmCAUTHa98W3vYAAeO98vppJgiaHc0gRcCYyVn4bbuq6Paf8ANZZ2S7qpJe9W
k/zr0rEPIvmRAtJOLPXghAiQfdymH/KbMvk7ARcRKZeU9G/cHdQwAD7FrJjfHJTWk2kkb05LvV76
2xC58yqJ7/UJtnkunpRH0z4s7dP3p3tpEmZh06Aa9HNNGlOzHGMsDLL5BLgFt+2rOdaYqXS7JDIf
xhLTVBPQBLmGxV7ElPhaYlBTkbz6GOFpTnQhT14qKz6/yiyqorlalU3XDWs/j94YOB6kYkowJOP6
I9kT4a1oyscLv19d2ppIuMD/PDsFi/P5KbRWiKfGsg9jgc7vToCF8rK8kx4tuX40BHdB5J4Im2wC
6SSiAZzpC/f94q/W8dKB80wDac6U8nSpjONEvICXHXvNxglQ3w/KVeiBvi2mH8EluuvSZeL87wP1
WTyMJt0L1JDDGJ0ZQmACplY+CZCGQobllcVLWUmAxQBCVcGle345GhsqSk0aHF/4E1/Xe+CK6bKW
COAEzYvB+NUdiVduh/mp2jTPSmeczMl+iDUPkyAJ/Q0Mc853vq1lH9IUvUkYTqjWjz60d0n3y3OU
C7vwzIWbX7aUmDrZHpJQ6vyD+H6b0Ncg6/am6aazERtv/Luk0neeKbxtnZOIxpEQp0fXHb3lK2U8
6nHyko8+VkTIVCDrMDIfRQ4Fjwaua20P12AnJfmqtK09nUT06r3qhcMG7njaipxB7DInhQFobfFo
bV3JitKVMhJC5OLiJ1jcAEyK4bHb/MI5LG8MQjWLQ6CPCVl9JeOeShwFz/wEsPMkKj+fxuA/7/n9
YVvc6nA5z+g24fT89dsXfhBJqSVYFxzuBNOGprNp0GBkgDhDg3mvME/7/pFLyCD85RzlDCf7Eyui
4YanFeJ+FXkl1mFvI4bPSZV+ZHH9MuXVq+5E1zK0HUWO93Wgn1T5YgW5lNuSu4EkpVnyJ3Ykj8ws
MWIwzeIdbC1/CyvIJqqKfAcJR5rScEQA74kZxx3Oy2+CWBtmVwjoXAh26lJnAD6mzJSflA7S1NcP
YBmdFFJ4487ABaVl8s90J+5R/aqN6sNE8oGv4bugAIiPk6jGnvbcQ2ENJ73gGDoeMMiIFzUh91lT
8RI20pVi2w9hbT4E9rCbSv9CCby4Y0TqRjWkIvoxA7QhDpV2psAoqrGys3zpgDzCOsl4OYB04sBI
cXipElnMyP73meosQkWZ3pitM8Fho+A1DcqNCbmUIMl+hrZ6KuN2O9qdG8CQDoTvVVbfW0yJRNwc
Nfk0lPqD3TJgjv4KydIiFdwGzljKR1aAlM6b/MWGdNDDMbCi/ELoWr7MhToF+EkQt/NabqrLDBdb
ZuWeD5Cl9d9wsThZJhl75+xai35OZj2B7HjQBv/QT/kar7iXobLvxnZ74dwtBhlYRiayVQIAPFtF
LCcpGGO2WmMlby0y8yY/VzQIe3JYNPLdngEOfcv15OQXbrilZiFQGh4M+JJh9bnW/HSn2wUZTyiD
vZSn7qZL7B1gslNVlO9DUOHTkuIeCuLcVPE4i16nLsUcQfnhh/YNapyy2w3GS16tWyDUim7udK3Y
Sv3wMxvJjRMhZWeqWOmJ2Ow31SU62NJAh3cHuyyEDv8EfaE8amReQxKkJ8G9ie9s7T0WhXEQ6Zmo
0FPQ6W00nSr9hx5TaQksc4VnsZbZT9w7O6BgO0HhkmpGyuIoZ0Z+W+vqfUIzroJoLi5OhDu3k1/h
bCD/vPDdF1L9L+8/q2d8cDBlWJBd2HL+hgl0AhDA2oqHZ0H9klnVSxJ4CKrrp5BrVTB0L7zAwsb7
8gKzS6ZhyttkNmfArs1DDdzTqa2HEESRFeGlV794ibGDNykO5/dPXkoc4O1QnxNbFZTGZvlrnue4
N2k8GVAOJbAxPo32aqrWqZquvGa6qWhfSkGz1iUgBgmjCw4onqivdOu3qkN2O8TXPSL9WQTyyxCB
B1NX8IYIgAjYMIWPznQegtxa9sC3wuyQ4/qmVZNr0ftuMYlP7cdzNnFxar3UBOW3IQVDS5DR63xA
3sTWmJvYT6w95jWFE4vOx16saiRciB1MaG0aYzTDZIQ5vl/XhXjMGZYtZDEgRiHd9/XSClHDUSSL
R3c+pAYfeAAwDIvYH9r+hU+40Nf58qjZ5o1ipUJnhuvGFJMMIPhVmJ0h+BGjPbGy3/+yS4+bbVVV
qlMQNdw0mAwcbOJjDOOW8QT2qYCULg4Gllp9X36eyFM+xUVZCUOzHPh5ZaTs8s6/avXwWiT+iL4d
RPmapey8Akqsq4KDmHw6fnR1vv/RSxnZl7eYHZO6kFtdEXe60NPR0VYpCvmaGec+4nuq9u+U9qrs
IU8BXNwZ0k0WOYcLr7AwTeIV0JgCOKf+Cf+Eom43qTipPYjAVdF29w7JVuj778Cb7js8YSIMT7XM
koE86LfF4GyTGkXlYVrlYbyrnOICM2gBQsALgUAhL+N8zWcMTS7BPsyowj2sK8y8YFTirGx1wA06
vC4TqCuWcR35lvv9QiwlhLCAEZZkwgH/di6jyLjf47k0m70Krn6TnjRVWuV6VVB8JO/nyqzxf0/2
eJ/jN6PkuI4mw0vyE+unD1zakMoeohdj6B7bhoFIpd0oRXkkNQH1YTyEk3dICfrfv/PyLoYjI4gV
RPqz9MinXdwnSRiUPcNYTUsfhmQl4rwgMoMpfdSRGBetr1q4+PpDdKtjIEvW5mvZhbO7+MU+vYWI
Wp/eokMOUIMn/k/b3PR+lt5wV8GlKLpqm9v5PoJMIyXhhQC1IFAEN1Q00iwTIJ4yr92SNEFRrKeZ
afJLHUZBooGmu4GcPyj4oCW1dOs1FBVq0qyCKXv4fu0XAxYgKSFRJTaNSNc//Wj8Vyd9KvnRtHE2
CoMhca11U/2Qo6wR6Jd+7WLkRw6J54lm+3wmAG98GhzNJ+Mv2ZDcd4gN7rLoWrSg/oMf9ulJf0Ti
xsdhnCcx/tuKaKzAELLN7F6MGW1mPd8/bvkzUoFh+ynWcg4C88LeCdKeSrjN23f6pTtv8FaOp20K
FU3Z5FXcpCVjs1ILHlL9X862GNP6f+f3//Qy/osmyn0eZo1QJF78jowSBGpYg4g427zNqFZo71CQ
TjIjs1i7Gkv5UanVFwkvKdg8WCD6u0IAByODQy4N042nHeF6dd2v2HYesfrU3Abv9QvxaPFQca6Z
+GmAA+doJlDooY6FJ1JU+YBS40eXObcTQ/LA7Dfe6N030J/ti8nN4jb7n6einj3b1U6SeGbAUwGm
XQuKopjkdBq7vFFO33/4hXqWG4dfh5UdIVef3cATuJsiGVn4iLtGjLawVX8R6XpdGrejXR0T0Qz4
/pmLm+3zQ2cXLoi3OMPCnCK6LLbYN4NiCZ7V0lv1Vn8QOy0sQOD5q0m460nNhUC5tNfQrhP6CgLL
8kfE0uzMTEsilhifK6oHeKx6ETOrlP6CF2UXblJ9qQBhfAgkDtSfqZ4RqJ9iVG/lhtLmJY1cUXBH
JjpHpNHuEKPYm5JLT5h0a0VauUmoPTDkA8rUTisnlt0ynN7KOL0GL/ee/BxyxstKWL1WI71JU4q2
3ahenUm1gQoGhcECfzQ0yfP8RVBGpWfJ6D5aA3Pq1vZXfmdghcGsRU7t28aWnrtyNTIoK1CQswTp
uAHA/W9om4hYNetf0i0RfzP24pKYbefWUIoapAzzurS77pMQmGScumoX76VSWYEexs5SOyg4cuHb
QCMj8q8cP8gv7LpzM++P1yBpR2QWFu4f+haTrGedisvrebCVNR72jbZ+36QqtXPyHnse3U8hEtSY
KEp3MJaBpq1NxMrTtAXVKWA+wBnXVhX9bSjZZrDMNzNsnwRWEaJ+jpIu0A8A/i5CuB/qCHIuE61s
ozrqflvi0NfgdR94uzbL73Sr+h1I8DpQloUfgNCB9gBMjomkmCYLnEGtpz9lq7wAGzirFcwXQcV2
k9LlrC4y+xaSnYIgtkFKjSqmsj0Pi5LgLgbqklTBO24lLmjgdFU5+CQ71nOMfEGgPFiaczIT7UZL
5Y4eSfyeSf1LZvY3aU91SMRAELJzQzpQ54ZFqJQPbTW+nqdYudG8MtL8MfTPWG++Rlb9ICaZWXqh
TbYUqiHQYJwAOU37g9vt89r0z/llbX7qWu0a0PQdQOEnasP73DRXsWWhw3YhlpwHhX+sp2B6IlSo
GQiRfw3VWtNHiJcEMP8688bzNoGvjoes6dV1NEg5owSzXQFcOwFS8Fe9UJKWHMnbBWl3j5DP31H4
OxzVW6O1T/ggOxuGh4cgeZzUzEB3t8BPxnMwtvVxtjcLtOjtvhUAYkR7h+war/tmGxXRKfaKw38Q
ojViNHcCjQNyq6+/S0WgHIdmcViUvnNHO3+ODRnVZW/v0QVQnCuVM6MzZBwNoKhhe//9888z/Pm6
kgggLGVoDALPjcVPQbMZjTRIpq6nIai/GZ3i+taIqNrkF6s0xliBkJYb1bWmeYcafWi8oN3cYg86
g4QAuXWDbtqNlSoYQ9uJKwIblKg9iSLzf7lwZZ0ZJ8jcaNDuqwnxW0/ZKhw2x8+uaehqronp5qqV
PybfsFZyo71U5QCQQL4fwBopNOmT+Cd2D9el8cNjDGSU/YfcSw/maO/V2nuge59rCHJ/vyhLwAfo
pbQQkUpmMDcPpFHn57XU1/26UAEZ1030HNLjbssWPhP4wxLJ9lQq8SDyrydbQr4we5Oj6KpvAOqm
00FL/5665jgM9q4biFcCoURH2U6k34qkuplFKxEFXNmlGv1VKY/fv/1SpgGeB80feonQsmY7qsuT
DLtvrsFahn8uMhvFiK9EA7ammq3z7p4+4/b7Zy5d9SwTimyClUtx/XUXl2XoDH1boWYRBnciTolE
yu7sfSj/6HHKuPCBzlf5H7sWLStSKsoDc96UQjpryPAI4Hl9ge9S0MEBsm9LX6tcAcqZvPBXYWGh
m6TdP5AhFKGvlCpciVlcFFirfnr7fgWMxSUgPpkgqiybLO/rEvRFjf35SCHheK3mWkO8iqNQWwUH
q7IhBskKuluQo7RpQG8hkDDwhCehxP77qDIFJTVg4jeQpfUK+z54bgSq2xuDu8GobZfM6YMxNTSI
KrhTc/VUu/Xkc1i7scBJqnvCq/XNFhihsW+PUpHtR/OuKQv+YCl8t3zNcHudzCVx3NZQsVYlQRIp
URE5+woNl74kR5IFgx6H7XZqVmcYnmUX0AYb8p9ektwwi7ZJIWGoxY2rNH8FuKKqSG9+v46Ly4hl
CNNgE7TvPE+uJIgAJi4SZ53E0PKvMC1/Ed1rM0HCkabc949bTJFp3P7P82Yp8uSXkY3EFadl0nZ9
a51GrQbEoTL0Mh7KZLyxS0BmuXZjJ+29E0Yf3z9/6ecy92VwQzeG5vHs4FSZVeAbLoRSOroutbPT
GvsJu5cPusCbf6OFIg7//OCQkdHO5cbhn6Ii+hTuY1DPYZHS9vGTx8J6yyPptjKsfeyr6zHO1lI5
3YhixKMw+f6HLh5Zna9KHe2I2fosLJGtFn0+CW0WOvOiY3MjMY4SyU5Y+Fc5A0TbQ5OGEZnTI9ph
FsoNc669CKJCrfX7t1mKkZTgDoBDnRHxvAwuJ2NIq/Zfer9il7Vlw7SPoVEI0BZi3n5QlQtBa3FK
AMUFnjUK9zp37te190NcCLDZoX1lmxBNnLF0QRIiDpEd1cpjookwjisH5kvRFG5fF8+9Hj+rZn+s
wyolosBMrVWMYPBkU4W7kWH4jVuZMGUd+xZFm8S1CrzJx9Lh/i5wMA47WBecdLNWbvog+hnL5XPe
mb8d6W8/jFHwdnw3VdQL+eFia1E3SVWpcmkuzoEedYeNejsAo4h948pXnqzOIrNpKEUSI9qKPD0D
VorDHW73SrmTtHDF6DzAjiJNV4U5/Za86RiV79hxwDSLo59T1r0OinUlx9HejJTf8LqMrl1/vyUW
u9OGmKDy4vw1H+JoRd/oZkXkkTJ1M8XVVadlCFvJN5GVi0bIRqpWKgJNiPmf2sTf5Sm1yH/yDijg
KfSDgUnMt8gIA90MDe41eICdi5AM5jJ+/COhPx4HjJsl21nlavPa238pSQm/hw1g9L8uvMVSIS0E
XFQobfT85jiYGvFrSxvZqIFnPoRl/6rJECuU14ZIoRae5mrKQ8cAYWjLTX0xJC+FxE9Pn6OUYBhP
uY3UGpoT8XOKeLXrAZ7Q/PJoIV/i5ZewEYuRCUQXTgC2KNjmN7fWFnnewWFaR4l0wEp9L4/Bj1Gh
HjX8KxUvFpUrSJSKVtbfk5lv60TaQPW6Ghk0R0Zw4fws1VcGIsFsQ8u2MTr6GibUbJCcQRBeHNJq
fEKOOFjuMpY8B/Nf0aWY5PrYxMSr7z/74rmldcC1C0oE/eRZfMKWTikNTwX+gLSz6Gh7YpKs5ty9
mXRFbUCST4PZSoKN7x3NCRnvGKq9DG6I9Gql9N6+hjmSkXFosYnJyG5UotssrT6KPnqWe+vAEbv0
1udoMr/Rzq1MMJ/IWJyj7qcbTc/CztBqky/h5Y2r9q/oeoG9aoK71KbyiJk5F0Jt3Bz3+rTXG+kV
7KcD8Kh5nRSqbEUNUlfRP7xe2/gm0MMme84m80ALd1eKUnCQzGPaytdJRygdAXn0wV/w2gO3LbEV
Ck8a8UBoiBlmdB232VsM0LOT5Idadp5KtO8ENsRCxCK0dl0Xgx3A7sioIKxjjEkUc6rrcaAjoAMy
cPxfYDN+iE6kGAgag3XrMG31LfQGbcaeTf1hdNl70JmnyXQe/KCnZFOxIQmatz7U1hJW7ohANPXa
UrKbwrLIO6MLkwCRIfyx3gJKZHKJIaMyyyD6McZAIWZglSnDDTS1R6GSKHqm3jBcVOtdSFc4j5Cm
yZEc9ElmDwu8Cakdm65pgOWJKTn7Mflvzs5st24ly7a/UjjvzGLPIFCZD+Tm7tVLtuwXwrYs9l2w
59ffQZ28BVsSrKpCZjphWPbmJhkRq5lrzPSrLeNt193iNXawcGXr0dxFebT/82p4T1HDRzsmMhYs
Fd+MuiWdKCZXRT6GKPeqqfULu8lPVZxs86wEbwAlFKl2WSMR10zYAOFNarRPadYCQQ9//Pla3qO4
gm9l6ACbSVc1X5+oio0RDIRKmnWoju1sfM7F+L3Ot5PaNphtiWu3Ty9eMgu9166lFe6plAz+hDOl
F4YZb4OtemvuPBlZ0Cz8nXT5GrODpVFyhWnlB9HVe8Ual5lFTAdIiKAmvQqqi4bybCVp9L4EObNs
mAQyg0HoHB0m84mmuMUl+MHVhycjrL/X1UQVJmWYdkm8qAK/uxAVvdRDrHS1B8ZXx2ICmWUbN2RO
ppRPUE7uZt14tMP7zMme4rjTsTJTYea4G1lV7QfRwTsBIx4kEGo5mRn5fr03Lqo1RuaMuGXtN8aZ
c7OOMq0v48jYE/r5B3v+/ueH/l4F0YU0zvGL+EF7sS/9NVRPB02bopEwCtjOmULXTh1cUsfQ/dEC
mdDGPPLrVH9iN26t5YnvfFtU0X2czf48h75hRQytMkjU69h6YOg79XhkFWigfGlSaSLjY2tWLnE0
pSY6RY/qfkpcNCXjLmzar9nawdXyh1VrEjLl9X/4biBekaGumfIbLDHqsVqHGDZsMj3dySVMvSLp
QYCX+1hfXRGWktw39AV+Sf6gqtD7svuqnRZvqik8mtZ4lYlkZyqEZAUD4R4IynErM7yhKRZPuRSe
7qYK/oP5xsa4wNfsRmykkngK5pqHviufc4eRfMvOvhoTa7iZms9z9iEf4L2Y0uUB0htYdxLxev9y
W8r8/VAwPVb9WBz9piiX74ph0KVVzccs7gYvh9RTSvsW7OJJj4eHj+OJ9851VM3QOHG1YYj2xTP2
lxOyjkpXlj2l05Lwe0qX67jX7wz6MZVpY315lE3ybf2j0vwaRxaye4TPcXq1zNkz5l8bZx7uuoXu
5LIfFFKL2gq6dLmzKmXXK/V1kX20fby73f16wcbvEZAdFaIyXi6YKWNldq7C6tJ1J5jQ0Wcde5x1
lMIpi61wstuCHWwEzqWZ5Vad2vM6aWTy3RadHCJNrlonuYny9ptV5J/bNNn9+UV+5zBcGeYktRR9
HOCuv1+pESpKXCbp39OBmRkdkRw/ybXiKW3xQan4PYEgNsYkq2yqBhCVV/HZkKdVVhoj5S3TRi4W
3TdjfwvF4WEQxoUyIS72beneRk5BgxHlaTMA2q2Fn0pj22gDClq5X9RmV11NkdiavXaZaipNYCvV
8COrdrFKabPPEHpQzuwZ2/zzvXpPSUbnmYPMWHfRN0XCUThR5kYseiVKHox6iMhtxGUWKzeDe51w
qEvN8Scdl0TtgyrPe61BF59neEEY1rxFi6qEELphUtBNMQb1wHayPyQ/mnTczamLwgBglbdYVOeA
GwR6iDA0vc9s3OydFvtwK7k1rXQTrQ5JUYUNq0lryTNGpgKMVH/Et+6s+H2K2DLPPFEy2cCAYG/j
d65Y9VFZxIk9KsEG16b8pmTnYXGe+8V9MIz2ElTzIzslhboJR1+kKypVVIhtH7yo7wEF1twGrY+2
9qBfCzhsvZ6SvqUq7IQmkDRx57S25XWRSexEucW156/DXHx2msz1iP0tuk/2hRJBfwvT+a7h/jj2
9GNouvsP3op30h0ujMY/F6URwr+KFRqwZGk7M27c4TWn1XXnqZ11PUb9A1ajT537EJsyiBqNEf/y
M57U32tyDsafZQAL7s6Whj8wVuUlqn4nG3FnRvrjn6/wRTT8KuJFcIS/uIacWdVea6uzfhzEQPS0
6ZT+uo7yq1wrPy+LxEQ+vEHKu9Gn8ViU9cMg9WuDlwUvlK2wz2bYsN3ml8xTb0rSR0MiQ9VoDAg9
PrDfXy3sVx9vn+/lsyvWmpMMGyZqSa8SyGYyFVVNZ85Juz7rpvWYC7nXOj2IJTSR/GQk906WAPCu
vpYwjofEuLdb8bj2U/4HaeWbdB71js6yQzHN/3jCv2+R3Ggz762w2RgVm3mzkHFZ4S4z9OtmkLXn
iuSDffLt918/8aWXRv2C0Yv1in4571KAGlM32M2G9XqndPBYDX1S/WQiBraX47RgOkvhs6NAVj7U
DH/oeMeMNZ2a2c0oUEkA3UskPtr+1tv+22vEZTEaTO3vJYZ8M02rDYy4DiZwRONGatWVVpeg5IY9
o1DgttIHREOfdJk8xKo8xXX5gzpa+UGKD2rovatgmoJ0EW4a1nqvlhtGWHmG9rrZmClRkpTKeESa
YhFktsBDDF8UWu3rCjsTcHIgp5pctnMDPYzUFT5LHmKgnLP5dblKAzgq/YVSWCqnFewSOZuoqU9m
p2lBVcstbCjkzOlw7h185mO4dGBalK3djZeQfg44O9D7jiV93OUYYpgaGcCJ3PVKrELpfbWxcSyC
5LxIe96mpf5IgTDarqby22Ugl0iN6Aobl73bq17S9/m+BA7rDS48v/mibZI40MYKDGBoH4scPfzY
bYsxtf2QJnMAtO5R1kO4iUs1UHpHP0QG6v5o1micgamqadmPSvzJXdLk4HKksaNrx0pphkup2UEf
EB+Nt6JqVQoBi4AeuHWqUdnOqD88jsCZaqxhn5IE04FWBYcoK6Skk9gqKL43aZ2pG3s8tF3CumzL
K1EPZdBMURz0rU3vqMH2TFuLKOKLLuAqdr2ETSa2czbVh8nWj1Nqm1Rq+lPryvtkxDdYJuET3MH+
6LSN2M19j9ErI0ab2IU1ZlLUrFPRHRTJca8Qfm1GRb9etHEXhe7XBotFfB8Q4C6YG/vDQl06qdpz
rbiYGOdQ/PJF/07D1G9qt9xpJUJHF0DhVlqLig9ymZDePWQNrmVSyZhdyPQMto6qBGUnykvbUD0U
MBWYsFTnPtEDc+bWClhr9xnCUqRn9WcH1sAUMQOlqDN1ja4H31Rt20YHByDCDbXbr+TXm8aoYVkO
5VF1271IQvM4TkmzqXPH8vVZS46oLXZgfzRPK5UnhvoO7VgsYEWE4gPMg2xUZ8csaS/k0smLcjYf
Ur3AWKIVGkYnIftTBvdn6pqtjfdZUEBj8EWkXJbTIg5mWvPvKrZ5lbdBMUC6bD/nUOc36aLN8LbC
8sCT6r3aANeaquVuAPsYjGaYBJWhrXi1gxqXkrdZqQNkqoeQyfrBoT4UdskluHUlwBF68czJ7E9d
ZNFoF1Zz0GBHFxNFNqaeMGp2InvDDsXztZw7fHm7m8TcjHY9nft6gqy57BfHji7i1sp8g57oBDtP
VczGJwZIAtz2xL6ZYFyRnyheu6qcBqPVdoiCWXp2Mm3jYfxsadFl1ezcXIMPSBZ5XGT75KoJ71KE
Dl/Oc+W1efWF7D33mVFHPhFng9elYmcmdD6zeNwNSuRelHa9y3kvD3gj3A9myQRclRd3WkxxzRiK
dtO7IaWCcxOP8ly34xOWt+Op6sezUqa3zF+b+0JXZpB0dYM1jVvtKmf4Iaa5OY11Gqh9tZtrLTtZ
OlONodn/ZJg339SjHnR2lKI+i3SIrq3tMUSTOOoCxMLh4xnTHDMnvUisJbl4KoY2vijUud25nagD
KMdqoKeD5csUQOQkyUOr4oY1X/m5pYhNZDpbF1owQnWDkMW2gmzR06tMudazXr+la3UBntI5ggWz
WLyxGvQMWfp0ysfdqTrm6kAHBMIzk7LNvnTNeMPKAP03xybEnKqH7yWecrYkPGf6L5aW/YixmcfZ
0O78waYzUdp7wHjKzmrHzuPOQ9hL1fNsuDn/uIWYvxfKxogKLzbYqocyPNGWE5tpQnfAMl3OoSNw
Q1eKKSgPTXhO1+pGXmjIYcppPxca+SG8NSfVNmE45DiPIA4pB+zEjXj1Fyzkbb9OSrXzvKd+M+/U
DJyAavWHqJmLzZBzgpY0Xo80DEqAwIIwe4wcLJOrdodaedO0hMKhs3xT+97nCHZOAwRETwmrKx1+
EUQ/U+wsa9yyhOxDj0ciWJozv5lOuTy5WS1OHanSCRpN5c/ofiYvWdCFlwmm1esvlakn+6mNzjLL
Vr+jmiNgNitchaLq9PJLxAonm6IR6YXJ4OxcKwp3QCuOs120Z33CcbfKMuEjI/zRyIRtu5rHADzo
tg0lR1Vh2Xt9/oLcdmIsMI6x/G7VvZ6elIXqhcamvM1s/lqbs/X17Rjx/Ki+ab1TXbnGHeam2IwJ
lCO2Mtgeg5TzxqqTL1miuDs7pCXGaBoUSFemm3oGzEaxIN9DkO3tKN4ojthrMYq20rUoI1Og2ghz
3qOIwLLUdp6MEtsBac5n2jxfcqXh6m0B9Wmpthr6rJEQaRvathOIzGLBuxSLm5ZASJfqZUp86KDi
QQmd2gDemGLWu01jlg/q0JZHQzE+1a3e7FVRPnTj2KESiK4no0C/UMdsaEbCfHEi3SBJKpeeJvuv
1K2IpKK46fOa0k1sA8NXD/w9d6/C3tyrrNnMvKsYUN5gQF4ElZM+1IUeb9qsjbe0a0lSnh1Se3VO
zzK36HyBYu/HefLNZrzWlD4FGH7htvEUVBaDmhV4y03dKd9sfpKWaU44vpIPexMURbtRW0yAzJBO
/xAV1/WQd4ExVLrPEtSPhaoGRmRs6kEBxVA0AqNNQL+LNRQnwQsy0KE5R2AlAMVOZzWlHTCimToh
kIGUZ1WjN+fVttN2PIApIP5B2WxC4JghyeMTWFNWGcgQcqC1AJSPtZtcMnVkn7Apu9QmFLpV1oHb
y67T/H6eHbB3xtLjkao0uBAtbNx1tFvgjO6ZkUUZhT5NEXlyBGaGtetguOKIX/TixStJYpxGx8OG
Ydo1Ql0CDO8Osq1v4lqYgVTmcG9Gy7KlwkFVMVnaExHbfEE8NRz0RVI7Mwvz7uWX+KI/I8CjQ4Ko
Zba3hL/JsW8TTGYoMk6ldrWEqrFZ4vzznKp+mVjXehI2hyg3nKASebvti+xkuyFe0vGnsReaFy5x
uzVrNw6M9DJL0+5GbyTb/cyHG33lazuQd+kpmupgUUH+D6LcoPMNz1OtTBehznJuECTuCkk2a1bV
VT40qd+ZaEzpC6kr8xA2aCqGIJ6ZX2taMzAy0vtmhqHC9ORj7Y6qb4xIcKxiZn/T0wupZsYlcacN
4TzRfIeIaxtWieq3DmxMJ51rfNppBBa9Vy1NEzSWDHkOi+XFMYYEqWvQ6Ckiwg8s5QiwIFurVYSe
1d6aowXTny3XmOvu3MmOYrg1P1QLB56tEijUTn+djUSCia3sWwC9O5jWt+yH6RW1jfRqNpHdhfpN
li3FbdYlu7Za8t2YZ/d5XnRXg90q28Zost1c9BfjCKYgzZT1PXAdMFLKp5lBdX80h8HT48nYq3Wm
nxV6jWUYhodBK0egU84NYFOim4in1jmdPNmhLk+F7oLCSbTBs7RtHhXmjTnUX5o6vchbpwOHxS9j
rG9HmfUeJsDZoR8z+6T2gvYM4/5HnRkS6Kz3GOwOj3M8XS5UR6Gss/FAHyWAS5robLAy8EFWS3As
0hD3ihkW3hAUcPS8sE3sh2yIkQSXUuEkgzzWrKdvyGAC4Gm0tiYHdh9nB0VX4gNzI1ig2D9jAGo7
E7hu2CJzgUJwqicVYHPvApKovzijhhNyMSjsoe4PQHAaKOLuE1sF3sVGZ/ol1DxvCbUviz2Qr0/S
78Me25TuGdxt4rXqWBKcrpBQqmmtaB9k6Hd4ER2KkL84L/JCZGBTUruyvearqsyAbW/U3A7SRFRX
CeVV0vgocLqOGlHCSkpFap2mioC8LPduvCDFNIrqIi0LMOqzH4a4Q9XkFRSl8mDoI9ejSd97Y8gM
R13pQROnaKVic9+LmH8kMkJvliz4Kb+DG5/5a3GlFhFhrbP8pOgxe0qpqDvdng5ZxGB2Cl9tYy+Y
gKv6EmQu+ASn86deuRzNCF0jvo2bSeZ+XoVPulnIc0SJaEj7J30p7t1ri5TJa2VmUNhWzZ3TV4eM
32ShUe/bsbK3rj61fhq15IN1tJ9M2d1Ybrn4RW+nG9G1d4rKDXDC+MtAC+RGJt1VrzKtkFWYNM8m
pc16mZedFZrBOpPkM2h+lYiWxo91wqutBWhkTgxBaVelXomje+EowEMTA/2cGau3TojZQxM2N+OE
p3GidxPvevUcNta5pJHND47+0g93PLRuoztG5pelA3c9TcDqNiVvqrusQTu6vNFYhD+52l61w9K3
rQnUKhlopbm+O9Cp0BVYRTpD3KQiflTO4wVjn8VWLxOxscL+IZ7RleSzu0t50CunUj5Peq14FTuy
pzLmure7cDoiivO5U/liF5vJ7TIvnIdb02kB5Q9zt9Fo2DiTAJCnqnu8QO4Kpwgvha0fnLZHbGt+
HYhFj3anf07Cn6UZwtGsLWOfi+4mQpZ+Gkys3le/EQAxG2qgGazg5jtSCA8zTl6VBhpOO2l+VJc1
lF1A4lq4YGRXyj1jWqDRS+cb+PTHWc2OYWcIXuOcqSbzTg9D5xSV1X1mSbmzl7i4ITWtoiLy+6xc
Dm1BpGpn82PWcLWZ3KfN4ilLszMmkXjkrNT8q+WLKR5aIL3ldztTtW0Uzs8jg2GHbIa0HGvqVto5
5tSNY/jSkZgCLAlFizEegkldes6YYeIQbI6GIG/qVKDZrlRH6c29cZ1KjKbKdnogh60JhVgTvKu2
UXQBJga8W6NHDBD5sV30p7RbYoLnIrsvZhJnJNW+qriMEFjTVp3V6uzksD0Y0seL2G4utBxiRqlf
Ke48nfq8iS8LMbgX7r5FYHx8+cWBHBOxo+Wz81x2wNvZ0gtZUJ5p0a+q5rc+L2eszLKLVs9+hgkF
Ywy/LfwhDUpFY1smngpGGxz/t7tSra/Adl+52RyIYQiSlpLNwGaUJHXm1SvqpDOvBxmfwQzA9S5N
rBG9OqxPi1S2cRKtyV+feKmcj2RPiWdlFY8rf5hUOlZOKIIpimqv5gF7ygjeraoZP+gsIqqetEkz
v+tGGPtqzGD4aFFYHMebpXSZfUn1axNSQeaI51rR712n+9bJhxQrz7RKC3afjFK0xcqJARYzhVpf
mBTq/v6Ns9wrxohQzYWe08Ns8HS78aI+in0pOCrqkpIic1fX0L9BDiSZ6U0yOU8pnhGEKg94jTDg
ZJDtVp+iFM64zpyV2eEFH7GFIX6fvRCOVzFGLFJAzVSALa/JMZw1+5FKYFJs1Sb7iZryO6/Zz760
vkdoTjxrflbTn0i47iyFyBYZCZ6UZo6GxHxEpbIrnbzahXl4O1viZu4nl0EFA/Wj3Tno9bDejWrj
s64v6s5Os5pMrXeCPA1VsMqd7ec996U2FnNvjt2yawDFV7x7rkR2W6R32Zgfaesp+3yaHrgf3ZZa
3MoP06at7gxaMPZu5avjc0bNn5hcymBp582kakdzWcytzTBzIAlK2iLbGILsFGlwsRFjugRNuvQB
nG1g8No0XmIAg2+93ncg40GKL13x6OSF3KU920Qp2+OiZH0wVypxhQCj7ODHoK+WlXVr2cEazdmJ
caVZm0VBFy1plp42Us2LnUA5+FGN9Y1exEYyTJcT0QEIcfcNNYYeAxVWzDE7nck2lnvopQrdmSLG
3jPvcUYcrhlLK31e/hxaKOznD5oFb3UjXAKWWMxW6tbqz2L8Xn1u0wwv29qUG87Ocod4BLs3XB0i
qnPM1hOLdWrb4XwpbxaG0wge5BZ5NnJw5rEDZhLKrQyfRSIp0jnZo2st4c7g6ssinw9MAe2WuXy2
DajWlkiSnZP3ym6gNlmryXZC5gx0oxTHyhE7LYmfJPH4LlErbMqzfq/pyg9X1y7pe5EY5wielJzM
MdqUIjV2YZyURDYCB59yLwqZbVvC/22IvMacy3pFcd+7vUODWC65P6RoNsZ56IOmb5+0uYtoy5bp
Zuzz3LcnlOfsng5sJXrcVpOEgeGOByerut2wYO4MJ6zcwj17bMJ2I6VrBtRzCeyrTWMpz0iijaAZ
NEZSZUSHcibuV7OzaEG7163hR2mSB6OKKQoCRlhKVUTBbL7K8um6XFqOqM69ycNmJgwL0x0CHyLQ
UuwxN78dxwUIutEMQVeRUi6tCWVQMBHA96wCNrnnGNzrjv4SXTIkWpWuNWyxPcC/KbkplgoShaP/
dIiN9abgrWoLLbDKhVEWkEU7Y/UiUIskCvqaORrTagDVE1B9JwBxREidMONwKDQ2TYIv3U9tpqXM
iEo8lgnclZHInfI6IUUGl1+sxTyo5GNxzkM8voaOWnVlDLcqpIBNSTESy8ON2cxRoC9accdEhLcO
/ROmpKY/WVvdZt5h7NJm28I2gPv0UylcHVo+86BKSGEqhk9fOu6z6qpfYaf0PqiShadWpyvNdF+x
V65+WUeKSL1n4Z+ydWqdax9yZRMJvsXcMWLhpHEd6Ln2WThKf7lQBljcfEdWEx8R1K4FE/fU9JDy
iamTwGndH+h3u2MKUA3Pp9mJ9nXBoJE248ckJyk3Mkd2lQ+4MQlza2TOOcRPLhjGGR2d2Uz7sI5+
yASB0aSMjGpCbjeb5DNkUnefym3XdvSV151vhGidRANZ2xRe5hAfRoMqgc6gMTbLRorA1aJ+0sec
+MOQB9q1m2IXVNOXqAo19HH/xF9lmuVHu8Qb3cDKaDLhgqHBh6v6upXf4DQL8wFxxVKGbJdh+HUq
imln9LxqixW81NonYPoqpZJJUbd1LFv/JWq0eyqhJYl/Y2lfVjuZkG/vp2HaeGm46J5a1UBuQKao
ec4Bwg17sQMRIX5UNa7jH3wT80379uWboNhCrYq+5E1Xqx7VeZ4bnOkS65zJHji+RgCb9+GxRS26
MWumpkZqQtVsfHGkGnQ1Vstz5HzJ9VLZGzO4hiEfrm2iHtB5CQVXZzVPoFTa8hhihW0mJIUsMw4f
sZYEDFMiZMo13CvymCKq7BocQ4VOhWnxxqTt6VQDM5nzeG80DIkK4uEkuzTtWB7mfPqszWXjFXN0
Dl0npnwan/WiJqKIkue8MK1NSJmTOtY0F16nMbT6wQHxth/Ko6c9yzEFAxGA7u/ng5NjmbasUbuh
SIZwjOJYw1mm8EyNZl1VM5wnr10ZcUU7cOuAswx2ssHJ47ykDjgQPH1H60s4DAQcfeZu0CTivpDO
u7TguAuj8sax8WPRStRSTruhcNEim6IMhO3MB0//bWt8ffpgKRjzNujvvp77kq0jiPtNmj51Q7OK
2ITm2so2pb1UUtcN6tVFRFOGz5XtxntB/2XftlkWVKEb+0Za036jgM2Lal0VNPiM8TBFRtDSvWTC
sxwORpx6Tu98phrzUbDwVk+zXjyj6evsD77jr60Ax6SpBoqCdC4dzCPd3HwuXWaRaZ9fKIbWgRPp
j12JpQYHuSeyFvxR2N/Eg/mlaBBwhXQoMTTaASQ5LQykikzd1XV+myxDBH+sSjmh2y9Dj0FXlsB3
EvaWrto3Nw4/0Cbqb/T6fBHObXwGtJWW5Lzq6YZDGY2TyW4SWyN19QyrHnL9JwoZSR8/WYbGpHNs
VsSBauPNKd4YI86KdDfTOehmcz9C/1yivR5Z+Nxlc72lEu0R7OlcuIlxcp30HzSi9beBGpcMw8Wi
wGwhpX6lZYpR581hSbGnKNqLdkx3EfwnlIncz85s2QnCxD6Q7x6YIiWX7si/mQUUFOmi59g1fqRj
3nmVvrJDC80v7LI+zoK8OaSHa3fF7Z8XrfbOomWbFjoTU4LpqdfDS/3UGHSPec/NvKovhlm+bNGG
Vpy6NrmuWvtT0VXDXjjxoR2wDBwn8GejwIsshKVutILOZHo059h3Ccv+XoX/+RvVo/3Xf/H7HxWw
3SSKu1e//dc+uA3+a/0b//0Tv//8v3Y/q8tvxc/2jz90cbe9f/0Dv/2jfOy/L2vzrfv2229o5Cbd
fIPnynz7s+3z7uUCwJKsP/k//cP/+Pnyr9zP9c9//vXticHZTdJ2MvnR/fXvPzo8/fOv1Q7EsNHa
/eevn/HvH1i/5T//8vKfWVJGP9/9az+/tR1sFPsfCK4YumPvWk/iNVkYf778ifkPKuQWHD7dZJQd
IfNf/1FWsov/+Zdl/4MxV8CG0MhW16dVadZW/csfWf/AKsKGjQPBnwFcUE7///Ku/9aB/P3Q3ie1
vIkQWJaGjuQYcSyqmRdR5y8iFjqoZWNmFbqyRvpWBom57nwtxrKjdP/Xi3H9LMS4RCPr2PNrwcwI
fbmszIyGVrYc2M+36/8b7r2tjYwkDCQpoA/jmrIpIHRWGSGgN6g6IDravWgv84E4mCyRgxuTOqRv
H+4Xbxfgq0t8pSJilr+QWlooxMN7oR7M/NNMtRTbB78Ae6hNzmZCLJIa/YGJ59BfqiawB3e7hNQB
J+Znhf6RyuitIpybBj7aQorJsPVrVW1iO6VCL0whI7ExKRe+jclfP6IxojPYypmi/2WeccLniLc9
N/0+aadsmeEzfWW03GeCIpBJ8sGB/AJG+k1ktN4nVGqca4aKau1VdKErLg6UEhnNqpMtYGDRQ3i5
PV0J70RoRPWax91T2Dlnp9sviKIoQpx6O94pZruZaIRQittEcQPH3GEstfYmG4tJUXHCfW/BrHNI
uIv0VyVBYn1xxA9h+S3fpLNIWeIC5zk8LAuH3yf+yJkokYMIowtMeUMcgRlTtlk/eS6Iysfej5Vi
OxTldqwuDLzndPf+4zf8jQ4bfiHM4/W/6AyZoHh1QsaRg+POJMAtgwwbSuHLpblY50naWG5V3Dyk
aQWTku3Z6M+0vr24lh+Mdb0+Ql4ugZFILJ1UcrDXY22dnlVZbsW4DSmGp9gAahJam24Z2CS9fdd8
gEJ99yujeaXTi9wT5fkauP+ygSROaTEjFDr+oHenRREXjPKcNHElZ8M39TvVGW+zxL402/RyfQyV
UX+Eunp9xq/fGPgx39bg8GTk9/crQFLSKsA0uNlg/lDGXNbDclqh8rFhEwpO27Ic9qUpr6Pio5m+
9272Lx/9+mZDWdBmU+OjXb0/NzzbjAKhvWik80tQou765Wz59+b9K1br9Wb99zeFccQg92qX/er1
CrVJGFnmOr5sl8PAs6TDT9m4I/cq9n/+KOP1vvP3ZzEYyCHIPX0t5K1cOqoTgii/y6zLRoMXoo2A
AOiFYZPF5pNcj2lfejR9H1Q6s86UfxP9WgMc7kU+3MKuO4aOiyEkWrLFvBocinS9+cgLdEk3cgiB
QrkR0C98ATN0LFZNW6PaIxtsPRGVlyYAjk69yAcdGWt7dPFpsuRjokDqoNj+wcm0viG/7mavv+ur
N6hZMjZYxMPUCJIrI08DaB0XVIDXqyum7TxpzOJ8oBV//9X57/srXkWmaVupE9ayPEt8uuyqD9Io
O1ShfQpz8xyq+QfPU3v33RHMSFEJUIneX+3YSZdo2bgAN7Dc8dTEcIF4tgYpank3TM3tEPZXDq3V
dc0seX5jx0HFMqK65a8UzfXG//kFe0NZfLnpv1yQ8fuy5VBvVQJr1k4q9h03YX0foFlfrSxaVdk5
jMksdB8LdoxBwXcJkZ+ZFv9bWOjfl8HEGwgThgac9Tn9sn/FOeN3JvYy/mqP0hnZDpNdKD3hvRzT
q2rth42Ung1/6sYgSiyPvP/PN+LN3MzLFbjYWkP0IF1/8Tb55Qo62ieUxnn7+jpidYXOle62xEjD
ts/6Wzj9l+tpYUztSYcT4fIkvanBlGV+2VhbtgJu1XkaDkOd0FmUEHBiTGfSYNIQ4XHIqKL93x8y
0BkpLugu9WfHWl+2Xy7Zrmkeajovk9Ok1+7SbHIrfFnLCFR2qap9+vMtejPSwS3i81iB2AQhENGJ
yX/9vFBOSYgkQ9DXx7UgKuBlh3hf1/CV4qOzrNLReZfPKHsK54Pj5Z11Q2saPTUkC6Sf9qs9V8Mg
bZ4UPnrWutsqflZYnlbe0UadP9gR3uTX67dkEk8FrabznzXz+PVbJgWoLhX9jx9VGAfayHzKCS17
7dz0U08bJd6MY/ug8KYsCSMUbXE/WAC+1pltQ+QHkWBNO6SfAKEpY3cl7OK0HkNDVtz9Hx4HYjPq
iZhTkdm82kuqyE5GUfecDbF1dpvqPDfDZg1x1hd1PeULUTys0XnKcfjnz37nWNLWwR4mO3kcuv1q
22xpCiNwJ9Ed3ct5nYxFUgumbotEctMMvAzKRxsnPHfu++/HA5U0FqeBjB3mu/tqpyqjLhqGCOSY
ojqPq8cTb6PfqfadOXSfJIuUsFu5W/+gmuuNJlHjDs02w8RPZuN3RWBkFc/mseEqlfRC4CkP9Pii
t8ytwtaXTfaVIkCIZQ9DhCmQ1jJWnvYXOMr/UCbjNM7Kg32jMQta9GJTmcZnWG53dRqOSBf7b00e
ekg6Hiud4mIcLV9dedP39ldR5idXr7/MpXmjNOrjGn3mZpx4sutvjLi5rBPn0Z20lz9oqq0TDVcV
lojpWJ5BSF7DLrk0i/9H3nkkx81ma3orvQFUwJtpekMmPSlqgpAjvPdYT6+hN3A31s/JqhslpRhk
3OphD34jhUQAnz3mNcadM1o/OoAP4Th+GerysNnkfbVIecGhGE6ilp0b41UNPWyM4+vMG78byUz1
Plx2UyqSKpsxsW+rzviqRwFKvuObNqFx4SW/Zn4f+iiFN7xJ5PQd53qtuw/tiCbaYPxEDWetJ/0y
j+NXeftCw3161sZ8EVjVogWbAKHUevKbn1CL9p3dXBtRj6YYrDirKA6q4333Lf0pK9Nf4MZwvNGe
tMh06FxM6NIfcmQPamzpFk7U/Ah67RegsWXDMSpnSMegK5E0SbVdSQyvDPZJjtSQO8oiAXMV+6QT
KMjJO+nuoyH2FXqaqcskx2nSsxf0U18Jn74RxV0JYajookOPinrS1fi3hP4PJ9Vu4wyeNPeMUUXP
UZdtEwr2C7nkQne4EnphRUhL9W9TVuNNMDlXDhYq7G8Dr/ulbookoT8+DC3tOP5ClpRPcd2fkqwF
QJ6dHOIoJQYAGZFLaW690N3qUf5AOCUvrOh1XWV7P1MPsIb2gxKsae7pi9SIu2XgdnujjU9KfdeO
6tFkLRq58SUOu2CBFewh7JO93zX7mkMgDKFIspC6WvvVx+mCgrYMlxdXB3vGn0bG1zGrW+DMXzX9
zbAjVrP+cyyamyrZaSKrJzEPpoR7A2+S0b1u4uCYz+VuqJLX8xSZAzCK2pw3s9tpiBkq1Ojr/ggg
Ytm26kGz9W/gmA+u3I1+Ut/U2ODElvFt8qHj+nWyiILuxhyzlW+3K9XtTrleA4TNWREKpNRG0Zc1
xxcz+azFR+R4oesqV/ovL2aT+fldNeZPVYts1RRFv6aIvm961bn+pqMxEnvR2u86DHweJytfIfzy
NRhcxChVHKLDYiMzAfcaj7G3xh8eZJ1OuvmrQeK7Cnb1oPz0VefgEycrhnNb0J/UmmxVtSS8ofEQ
jPZJNg3g+yMiNrLu7Di8N6npa3myyZT4BvP0GtiCufPb+LvNdi3T+VeFGQWcp2MaXat2dAsu6yc+
xQtbCa+tNF21wErD4GfXIM0jfjUSz+c5Ofo0fochEybmY5y3a43IYU6VKw9RKgkDJV1NNfUIo3jp
sLBzS3mtrOp+gGQZwGhSFrpiLlPlJQMz1LTBEWXYh3GK9qjRFguvn75VNmBnrWCJ9OUNyeGjxfml
ZOovFGRRlw6yVRCkV7IoFbctFnIWUPLZSQ7dR8nGotipUbItk+h7p+cbX51uHLtm79ndvo1C4Jij
T8c9L7GD9rRf0wAqI1a0B02tXyqT+KrKAjqAcXKvJoAPskXW+Du1f45D94iJ34ktsYt1tgQ+3HW/
qNkmghC/NdP+qo7N/dTeyctJNFao8SPclY06wwuku/BYud41plYvlrWcBQpcYBKNksfkkR0dlab5
5htQrlzW1KTPr5ESfTcCMCxdabsCIcGIOmzBNJZsazca34Iw2BVK8dBmPMMpv7l9+Vhl1Y6RenCz
R2yRb9rWg45Qb/MRjed4JRte0jUjmTbz9Gi4ynqo2yPyji9OmpIPm9tCa7dlfVc3iCdOh8AZmX8u
b6VL9u2ofQOsvGxFo8pOovvzaTT48aEEpRJ4EdgjYlE4/Dmnc8P1JWda7Y9HOvuEnWayC+zpaA6i
hu5C0JhOMeZzdW5vK6gZssy8Pn80QkBKHC+yJWUp2wZeFnqDSpUe2D+kZIMT77r346WRpLu51J6q
uNwqw3wNpWhhRcFV0ic4lvTfg1J5I3G8NbiGz2ZiToPUfnZjo9oYkutX5XjttdEVF/BKT/WvVm1f
TamTAPvcZ3b6rQFdvIoS59FS43s5fq+10XpN8uoEtBWgrp19KwfrqrXVxyQw1+Pk3vSR+73g0UaW
nkIIt0DK39Q+PsBHO4UGogdm/BLY7b1e0SQ8x/Naxwqyy2OWDYc8SL5aLq0n51Yz6l1VtE/nOeHS
nLlEaJ7et/pV0TYHFO7vG7f9keHsURZgE9QOOF5UPFfq6+CbNCYjlnlvp1ya5o1XQ6ELVKqjpE+y
CnvLfrVRzjTi+kGu3tnA2V5c34jPrKY4TZp5Umdr4+vlMh8b2k6i3CGz4UZY7FpYPFLJsVr/yVS7
27rsXyZ+7ZX+VR9rR7kAC3t4HhquOyI8dBSWNhe92YwnY3JXmdrch1p5sNkThpM91rb54lkHArc3
owlvNcoA5zUmc11Bva9543LSjkHg3Ej9oEdAGSYvKDfvWU6ZUhtfWgbeGtAz84bkqs7ig5Lqr2Ox
DJx+39ThLqY34jXtnexTo8t3ElFZbbpX1fFabQ92mf5EsPdBy6Przr1RQE+kRvAs2a6qt9eJkd02
7CVJ9GpdvwUuBzRjm7HTWtb5eUu2trurs/mlTA/nKoWihTuOh21EsCT5ovGjMwSAw0pwQPws6Lx/
DVLztiDWk6QuUXc5Ej7NczWCZ+quqLqMHJd8kpnWz5NHS4cOpXWXXHtTdq9lKU0y1qSsgiFP71Je
cdazbY62YqSMj4XnoQnTedfNbD5EZfglwqtaAT5llTvT74tFFKGcHzYPUlaRK4Aj88bQxcbnh9yr
LZ8pi09Psr3euy9tiQ3hG+nendSy5LCXtS9JMLIZP6c83KDKRH3W2lQO/bEvZ+MnxPOMOIW7yJla
2h7eQdaxyL0boJNPcuqca0eTdRN7383M29ZKeMjLiQ70FKI6aRZMUX/X6cCXizD8Chru2h3vpbgl
tWCj6h5kb+ngNLORPn6wy5sAuazC+WoqCAoG6dEkWtBpH4yRvQ5oShaxv5TgIx81AnG844kKgvHJ
zAdIDdSvICq9JtSURs24x519XMAFvVK9+RoSy6scuCGH/hCmm5zFYgDAlMUaDfjmVc2mr9TVwMkN
3Q2IQVec3Y8StQUO0O81TgLJz6s2e8pMFh1nJVhlbA475Ubvja8o5Umly34ofLSY59DtFlNiZwuz
z08ZWczI+VizC/oRnKj9OBPHA5+8NqrmWVHGnRL8kvtTC9ubaay+JJOCrobCpW09ROcrhasdyLz2
E4I5Jq0YnyTxdm5gPQSHNNZ3HT8LpPFJmcMNjuPf8zGHplc/l3l81xlRhXOY+WRTxZMDX6Jxicot
EgDVTO5KkgFRwjDL9BFwx4M+hfc6QlKpl593m1wECnzNSDkCj906hH6IBl6hhIKUZ72QQqAJC8vM
rOcRIUzovoDUOBmCDMRolt21Bh3j3NWiZar5YHPib1Q6D4UfPRSj+l2FJ4kF1brigkp1PMGb4tdY
xisbFpmGlotXh9cSYIoGrcRR8ubcJQsjj4C6ADKjHgmpawA/Gv8CELSf6DZ7MRdL6e1kEMt8ryoU
yg0Qkzp//KFGc0rq2W3DLZSZVCzRJeW+6vXu9hyUcgDJUSalBy8xbyvwS1ln4njm7AuvupOnohxL
PqiesD/ZJK33kJUdkJExfW2KMkdbiECZikIgWxClYWDq3Igu/hot5lnuoz3V97K4m6K6tcn0G4qh
QwGDrjt6bfwSYRLjlfZDxmaaaFrLJ2eV+jOwu59ksgsTLzbs9Lq7zFfWrq5QTUBDgJ/jIuOlVV9k
MwV+cyerIgftnqNpo7O0GluFpmOD8dDvpJzuAnhWc/MhqG0Q4cO3IJhez7nOVDfXIDIPEfY5PKLR
8p0MmKiXiqQmZa57OF6G+WQ0V7DSriWByXQYHWUHWry9G5SGRDJdIsT6HabGNQaGxzbV7qowgFKd
kRZMq6x7sCp/M7Ig1dgAvcFDAES+qJUZQ5QA4KZuClPFNNa8zblDLb1cmXl9+88TPXiuXf8lS+fr
NsTh1pleHFP/kjjFKQNFCF0BbCI/2YvXc9QtqbBs6DKEi6i07/y2+WrZCGNL9FRxDDquuh6NbtVT
1R68cqfBeaicBagRhEQMMtQCaaxwo7XzPpmtr05qPsW0BdvAP1Zj/KoU832JGYDXBLeqFawzaC5m
eZ/U3l3haW+NUdwNeX0VZtohxJttoWOz1U/DYz9ZcNQgDwRVxPQYz4quf5MfhI3FS5NP9+UARMR8
68PkZMzq0fOrH/JPEJBjlpX1VAfRc5iqi1miDSPZhA1Kj7EeYN1iDUfKmYQmhv44+/pWLnlN555J
sk0NUKrL2tuxmoj1gte03BcxJKmghlTol9dTU13No/1jmDUgx1BCoOmcKvMVDVs6XeZzU5VrJehA
V5cQKvW1FCTVrOGIAMHjw50D9F0Z6Mn1YCzn5PpXnQ/QmNMdae/SWSijMIiLhY4zqdLWP+1B/Zqo
yQkS0F4WZaFlV7MXPsQphnqJtUzd6SbvoL2/GvaInR5U24O5Jiva2NBYastb1m1/U1morTBJXZWt
GwqsruzdOF2NXQu9Wvhn6roOzujQqwA+ljo+hvNV0gRAycatFMLFw6C6MkL4nRgou4my7oL+Lqgg
M9EFHWgMT7Qx8paSedkDUBq2Rv9KtgkwXSEAjc9tSxtnezQODyNsoHPHiLauoyjLOXnQbUouvHEb
NitTraC7+ieMiJYZz84nmr0agDZMREDEGxxXKKVru/6lQ0cipVkv31IVb4FzhKG9kBTAp7Ea9cFS
SpXS8ywSECzZfen+8qxk1RXZ2lesPYD4JbDVlYWyUdM4S8V8i33tFsrltgHbp/rh+uyZTXLnI+ER
CNd8WNpat9oXlbkSqGgFSlS+JbCtTU/ZL6IV3lKlHcr5GgGCXes5d0jGLK2mw9ZtvDXCra99raFL
FXm3HzSgm2F+jbTsNaYhK88bXpLCui4Le2uDdpmGcm1Gwb0exD+BeW0GWFGF2q2gZFHUSRfRFKGG
ABSRD0nmBm7H6C+GfAbdU3jTurEgkGtaydUNYzNPFCTWG8RvgsBF7y+CCFIn52BxgH49R+PCh3m3
rXTkPPo52xt1eBoVSK1NOpwyRwnvOvjFWEFoyVetqswlYh4RsHiHuNdSb6jRLUj/8+u278qlF0Kx
SCKn2AKMAndrF9bp/K8ub640WxuXfVSkN7MKJcackiPIK4ZmmL4G/TwezSB+boFnMNjgn+O2BUIW
lxO4UxKh3u5/dV2ln0J8dpZdEU8rHSL5WtNyiz9bbgrY0aqfPrdA+BZt2y3zweEm6sd5VYFheuAg
daPYO+DdsgsgZOBmlbQQcgBfZCDG7SbYok/5pdCa/DbXE2eLLRTC4KbnHT0HeeCo+Q5FpVhwY5cP
gatcW5OlYbNGlQSpQKL/qn8K3Sy+CenyD7eBa4BGmDXwwpg2UpdK26NTp8Em1IofZT8Ao484nJTB
su4WEMGzmwKI+SGYoI25HCAQ3BplraBKu+xEQsGZZmQyAl/dVVN8UiGNG2Ww8or+MDIrqyTkhyXV
U5jV1T6shdLu56+myWkD/0Mb+RPQ2p80g2rrQMORvk40b8M2btdzMT0jBDI7dfmYiqhAWU7PWaYV
q9LQ+6sJDuhCnbr+UHQO2EfX1tadkJkzW59PyHmop3aoAAmDzYdp9qr7+P9WIJmdZaLp31VvUjdt
JYz/XPuV19s21uuH3vwau7mzNttx6TuqsoqrdlrEVRkd4iz8MifIQVS2aW4Sd3jyS/UtsJJub2l2
d6LI+11tS3owtaEsQ7ydprzBAyZRb1Hh8paGSnDXJcZwM9bNcGOpzTpuSgW6e+kdYBFcK35r3mUF
0bhZasMygGoHmd55s7j9rrrR1TamA8M6r0mNgxMCIgtD2dG8wykkrSEKdGswm9sW8jrUM6DdM2JE
S2uKvrdRbCwArH1pDP/W92mmGfmEjEmGPJwxlIcYHPmmgkNLJAe21KUWAUQfsi5aABOozJvQrNJb
fPGeCWf43cSjjY+GjunBKPazqKGM+0hTfMb3Ycr29RRyfvbbDIHPEwm6dwKpDDg3thOCcAeBW9im
fYbEU2HZmAHCmsXe6i6ml3Sd6C0ZTFPf9lSPS9gKxcJdQ8k/SXW2CrTlTAQo5fl2mq5qXXs59x2I
Wc45fk3q48FdmsXYT8sfz4FdFh8lhq/U6gTjkiq4SYvAvK+JkZtu3gowoe79+wRhKWuJhAdabn59
MAi+GpqhiGBcSyyT1I8hkhlowu4LOFg6tQl+SJhWO11PDn3v3pNvHYph1ce43vKXotb8WZsD905z
DK1g64XloxJVOyqfi2qaTrPa7VNjWpvoiCAOfGOHwRMyCHuTioakDf0QX7dWQCANPYDagqVBJ8+k
xB+pTwm5bptrLywNbhTmTXpQ9JeGyuBd6k9ab3+hsaQhZmPN7EGdUNGCvugz1V6k+jjg/hODEOiP
lhXdCaRFim3isAu46VGKQMRiB6hrpRncSb1CSu6BoV6l7rMDwvTjBtR7gBdRiAXyAkYTJJugZH/r
fXYoG9e6rwE3CYMf8jaS+OqQRGDfbZrQANUNcqlIvo30R5LUWNqU3j5+h3fwChoia/QIQYHYALz/
fIVRt/sEiiJYsIqih3NHOXPbaeF3KXxlhXcEg0Ir/+Nn/gWlPU8GEmpAGVUTfOpFo7yKiWS60XKX
qd/foEsHB10j35VQJyOjZvm4ydEBAkJess5p2idpsS4CyDjRuRqU0JWQcrWtLb3J/qRD/G5b8LeX
uxgRmHtdFkWmuzQjj8q0ccM1BA9JuzXb7hSMGL+T2Hw8IO9NAgsAGI4LTtO1Lx6ZoeOpNXPqLaVG
JztPgBxn/M8iqv2tIL2kPvfxQ9/rRrsgOHQXPwEPCtifM19oU+bELShAScSiyV+5IH8k1U78+ZMe
/7u7j3a7LHMVZrgh7/LbQtexD7fJXoiesZEbLOqqaXuQKm6Is7GRgecpGqIrxARNWkNSFZeahxRn
1cy4L4xmr6XJ5jMmiHaJQpd1+PtrXaxDpSnMhi3lCeBsWRELuo25DDltURMPyUUgTR7DRR38hLv7
CezxvSlHnhdELup8HEkXzedxdmbqyaG3rBx1L20gn/6toXMR6ibdv3htdXeDE32y0N7FBSDRayLK
yWpTnYv+swchZ1I9FrZiq9cy8QmlSzeHvqQ9W2p9KDQTDfn520i2KhgeOGzbptFpzGp3DTVwDL9B
+8jvT3uXzSnHhLztx0vzrLD3Z5ucifntNS+QEj229gX1QpQc53znBPesjGWm6CvYu+ZknKSbBeWa
1lmw7ahbOpWxCGdjg+rOQYpD8v9FENBA/Uze+x2oFbwFAzoO8B4sTS9wFYFCsDm5rBhpksrpJNOG
ZNMyYCF3bvbZQPyNF2AgfnvexcbxJmRApzmTtHON+d0p9fQleifIcC0HdCRDQlYMrD7H7L3/nSAh
UdzTDLAKf27YqULTn9aad06epXPm0AKwXH9ZsYHRWvlkvuWs+Wu+DVMF6YrDie5cfGYYWqFTBCzL
4TnvvrTTladTiweI01Adc5t8LXX5jOhE6vyqVn52Pr37fNNEfNHTka++RNB5ZKdUi1hvAn8gdnsq
9XRpOKilGODGJ7J/NbkZNj55sYsSw6x8hs3++zhA5NTUNQjAupCAL8Y789pSt51B0mdj4aLEopMj
06TV4v4GTYdFb/Ub2W8fj/vfVwBP9cDemPQ+DFAMf85yrszqoBYGhxBtE5yDtinAQSmZRdTsPn6U
bIw/Z/iPR12OsKug52KkureUOqggal2z/Y8gy4DJ8aFwbKQrPcBPf36RMvYk4EHtLS0EH9LmBoFw
kmYww1m/kY7Wxx/13vgxbKam2zpIq0vidKVXUVV2LWwfl6IQ46fV/jr14Hcyex8/6u8NKR/270dd
nIhJZLkYA/JhUviSVoTFlTSryWYwf1Rptfr4ae9c2DxOqJ64CBAsuxePK3D3mYwMX289TlA3UG5H
SZZA1EsbX8rYEe17gWUAg0RZylrpfUPCne5hXx16VMvdqNtKm+uT95L76XIZGUDbLOIVpEIvgxZX
8fRiLtgn0lboV54R71CZgErbPLfzdJMeawTC5TwulBE8B+fVJ0fF2WX8rzfgoDBsIJ4G9PSLFdbY
CPf73AC1320Gvdt3BvRjiWd8pCaHyXju0dlFX33Rd/hfaCpCKfbPaUT+kkaRdE1dynYISx6hO77K
WWNLeXh05yuHy1eK0Hi5rzuVaVaGjaADlAZoD7ajNTWxeL6RDsms2Vtdi3A4+8yyXOhAfw+x6VIB
QJ4JStFFUOQFSLH0acNZ6IRwxBx6ijEma1JYL6YbShuPLUL8ro84Hvqg+aC+CCg7q8ZfSoncav0k
oJ6grPeybM6gI9M51tX4NWu9tevbywoQlFZaB4Sfbyx08iSSj12kGeIdHPCbLHS3SkYZmxBEegAI
Sd7JsA5V8M3o7hxAMTpX4SfxmITYf02rRXSq6iRCf2Ez9Sg3ctuCuOeP8dbOtbUPHEvOKYn40/FR
UuSP1/Jfbgka2t6G7QE8BKsrlNQ/V5I912xqZaTSmEEMjIP9XKwHpeKwt8ufCi3PjJwUoiFaKqgh
JbgBEgu7HdgfEhAPCeylb+dLTvWTZSa38o+SDPvWKeDAB8FCWlymaT9oU/FN4DxD2/5Ah7qoErok
NBPpJNhIdTorx5w+Gcz3bjMDcoZnQ3B0+M4/v2zMZhd2PIpCAneRHqwFcEnQrsJXaSh/xDj90uT7
BID97nHs2IArQfhalnnx2FYFksf1zB1jRnetO5yvMymORAARP568d5fLb4+6mLs69ClT1ggxKGA5
UTRaG/mMDCf1+RJFilzZIGO1/Q8e6TIhxEjQOS+vtiQspyK1OJKF/yAdejeYT8gi7GUway4fOXo/
fuTZI+RyVxCVoU3iwpVH9ePPidTm1lXSnCWax86tbU6bGmmSJOpXQ1+8SukJtPNbPqpPGMFtJXUv
4MdI79TIHnPTJGbvMKAJv0oH6IyBBB9UguOS3FaOQrsd8R+YVr4R3ZV6g1BE+2CShsimE9iH3DQS
j4zARKpIQfMtesh74O2OfQzpOaZ2upUURKLSEmAdNb19HAcrqYzlbvgws7RddTmCufnkPn5viUNn
MTRR7TbQSPxzZDL0uSPg1wRsACAlqxUOTQnnoxraPSpfobv20+yTOPm9BW6ZpumZ5NGY1FxMhzOH
ANWooC7tPt5q0mL0QgtKYbqPOSo+nvt3kmODa9a1TNs2iDsuK0N93qlmB5VlKUCOCuQFnbX7nhSH
Vv82UYql7XyTORvDF8eaPlnsfymiy+Fo4cHODYTfiuvKBvytYhCMDoIZ0oYRXDhY+dbrllJPtAUx
G6v7GQFqxINBwWJO/UWWIp7Aa/nv6CNN/PFYvLfbf3+Zizi5tprYKDJ2O9ifR4q8G+Ec9ai0h0O2
aNAIdK3P9Dbe4SkwAFA5iMxVzSNh/3MAZrRAcDgFHZ7QzhfMIkH8Eej23sZ9wh7GrSR9Anb9/Bx9
73MxyzJMDCY4wi8jgEQz+ylo8O0T3I+Uo+TxJYKoFstOcmzZbh+P8DsUHgNcmHem88IGvSQsKGNL
t9v2mW+Sza73NwZaOFDnlwbkyyCGNtas/KLey6kgtABWnUXN/JO3kGP78rw73x+wURwIKRe7uik8
VAZCNpis+amJjvL1kn8KglX6qUIosilpN8CPpBYiYYF+ajvzk8zivXQJXUtqgVC2MXe8WP7hwGi0
iuJxtyBXXaMW71XDA9KC9x9/8btTzUVN9kIgYl7GIJbVF7aKQdOZmZWUbwpsMXxnNvF4L1C8iWrw
xw9879xEOh3NLM22TRKMP5d1j6xfjAuoDyua2Go+57kCfdF0ZFSxQQfeUaefPJOC9jvzyg0Gw90g
JPmLDlN5ekV1kYAEzZ5tYOtPBSBTAasKQE2g9L7rLryoAyqO1iPAHcmwBEudEl9LLayhSid1MaZs
EfowJYPip4Ri3JtfbIAldV8dz7ggefsz3qNqsTRT4ishdkgkLU8S8F0R+SupXQlmQB00jG1WsuQN
FlJGTlCMO5zGTyq5gdMazMWMsmLyIOh+4UFWPMfN/a3U5oQ6VBBroxN476Xxvcsp7EcgNVmncWrv
JmpmIWpYTKkAx7XK0hfScwq5SCUXqT2poqdbndq2PSgH3SmXMiYCyC/pS+Mmt+8hL/Rc3jN1F81I
vjfGfCuYohHYH5YVcMwAiQuC1eeTBlTC4hhFYIjLZ2N1qRgKhqlvdLDexrfA73+dEcRELpZfHNzu
TUd1ry7eYoIA+ZlSZ5T8qO/v6il/FhClIN160FYomH3rxo0EwdCi77vAfpyQ25l1LLRAdUo4UGvw
hGZ31Q/fNLBqgjhMKg1bWXtaj2kJaqHYCTTJ130C66WlV1/NLHppwUWaQ87pisim4W0EODTa8AFS
cycRhjAo9Np6dKEnya/NHp6Mq13zKg9R9SI4U8GHBoxbUmRvglgUfLDj1HeWfy+VVoELCYhL8IQ2
UAVFQ6Y2BTuaPRBZLXQjffl4m+nvrnjsnTTdEJfzy4q7nyXo66SUdgTd14JZkTFLx3RtTflakH+4
uXyX1SCoLuEIoW2/w8hb0F+UV5ZurizkdlegvbjcNgWwPYnECrd5c8zwWoKOSr3SRV6Lc1jP9J3D
tfz/+BXOn6eFM1tWS3iCg2wZ7Yaw3Kt4qso6FzyaYHfqPNjFxL0e9WjgGAuNNvqA30CKDlFSPaIf
vIaWAUDQWOdsvAY00kySV9aTtOp3UmWTer98mZTXhJNToY798WeY78Vtnop2EkmeI5WiPz/Dcwge
JNVeKnqyl37auavrwp3IXxHTa/z51Gsz5sMsoLZ/kEtnbtADY9PLJhXkqhTcG994KqdbRNnxwo5/
CFFqopcie1O4HQVWTlpoHOpJv+naVU+XeMTu1gSR1pv3WePhmifgKnqMlYIzil0f2ooetcuUl75/
rp7LQAj/LbPN5ef5xDvMYaixHMAm/piw36yLgUCY0Uotio3LOim+yAqsnP5L2xYH3S8XkiDagssW
GsJkz7vKaxfyMibGoHG9km0okLqPJ+fdufntlS4upLlK88ALuPIzuCHSiodjBPTE2gpA7+NH/aU9
JUGtFHcJ7Gx6u67c+r8FtSrmDCVcC2+pjeUA+Hg4WFWzLBoULAfjEbzPxjPRVutfp7lbxfCkq354
EboCoeIX4KtPHUlGQXibeDGai/5GWi8yTVapHQAJfcar/rv7wPui9kYpFeU3TpE/3xeVO98F2+TR
ClV/ZXbAddEdlXQ8ydUja6uezFVnIh7Cyvx4rN4LTDyhBMMJpSFwGf87VpWGRsG0tERaEzjkltBe
Ii9Bt6blW9tVn0QJhhwml8EfDyS/pvilkX1cfG2DOqk7yteS1AoOo0nGW+lJ63KtaBVwq+++/ug4
2vdpyL4meQMCs3tAAQqLaQd6dPar8ttDH2nfupb7E/X0e4RyDl6Qvli6Iro066LdSXNKbktZztLZ
rCccT5Bi7UG/yTUiK36A/ReMb3IgfDys794L8MPhp5Ozos158ZFRNzhl5ZDKGBIOIOj2mMFMygBa
1XRc+GCk6nbdPO0SCrxq4zwgZr/oy/mI6haqf93XGMlN4ZwKlTI0xn1bpstBW4FFvHeT4CQfXGf6
dRo1B8N7bmUgmhpF9I+/45250lkalq1ZhoU8ykV87FVhpDlJh+mAqX6ZjWGHa+WBK/4o7TClVbf/
wePwJjAME7khSqN/Lo24ju3UGignTzwiHCKiD/+oV1hhOPhctOkn0f972S9tIEjqKOKACbhkigf4
j8ye4fswAvsz5nrELKWkmNFaghob14lS7hQzuELpYYVpwQH5zmWHvkQ54TFFPeh//vnE7GjDyr+8
y2a1MaL55HJFLLUs3OQcUf3UAQBGVV65C/tieX7av1S4bv+55S7UwC5++f+XOJiGEIEcdL9NiiiQ
/aEO9vxf/7tp62//a/tf/6f9ln7Lf/4uE/bvH/AvnTDzH/QKWDtUlxHJOrfB/qUTpv7DszlSpTLL
kX6WP/xvnTDvH7SxBJJAxg8+WHzY/lsnzPmHZloWbqxIW9ARIr/6H+iEXXQYAJu4pBT0zx0qDCjT
XeaAfhRyBCmWuSxDjBviud2qxPeOp8zbVl3NWaPv/LwbAbE9lvqEbkodKDsnr763KY532oS8WNZF
1cEMqXSbRwtnt4VdKDBu0vTRtDuQwVZhYwdgL7mLcTDBy3I5t1NwsvQ7S/2Sgp/Mw7JBVifuwaJG
2KgnwbTUitpZ2EhO4jkS3oW+q+w1s3lp595aIywGEtrIPzlYzvLO/750zmNhWIYKCc+SWP1SjqLU
nVz158wUiwR/aQcgJPFNMOx57YBCWiBH5F1DKN04flesGssc11NePzUlmmZBvImVZFl62Y+xDsFr
hiHER/gIqqJ2698W27+25O9yQRfVwH++pyudacQaOAUuAQFKms6qO4bmUm+gfUwqXoSoEoSr4gv1
Yao0pvmjU8gHXfHDjlP8H3CI+k9eAglGEZhjEVuXID5MLc2iDlMWzhW+ZdXW8Y0CHy8v3AwzQbG2
rKZmE67z2Gy34WcPl2Dn3zMFQoeaEGU4TmPHwKfSkkDyt+BN0dPewgTMRDmsL1a1m720VBsWc6JO
m4bCTDUV/SIPCVe5RHCqQ8ksAey8HAvYlGPXmf88Jv+QUPxjSi6LVf98IcJIAGMmV/ZFdJbGg4cA
vsDGbdhkNoC6HZBz7r4xfmgUP9tNU37vgh8za+859ZV9mjFhph40m3L2fn2yQCROvhweUe6SiJGO
1uWV1TUBlrRdhDiyreOfVr/4PugbS09eFbVIiDRmEU6dkGCuSdHaBN8R3xkWSW20q49f5a8wWwbG
cqj1AN51LP2v4pmlIJ0Gl2qZp+1b73jcU9UzYrzZtR8E47J4AjigbYcYicBhJBOvUFkGaH/ltXm0
0Zv+tZ9Y5tUym4T4VWBTqKIcl2D1jphmB2nJWjq5a31yyf516SMNgywtWAJCGroKl8ei501eaZ0v
/clrrwfiyKvMS495ikJfVGEfEwkYMDGiTRT15nLmUsGiSNkMbV0cISkbS1+Dj9/VU/zw8Yieq69/
Ti5NDoGpWoKP+Us0B/s9DskgN5YW4D3kCAoDa456yaG0VRuVTnuexJDqcW/Tf4E/3s95mGzoVpWg
IZK9M/Q4WGZAajRrNram0lWrHMkfFMApqIa7CteAxWDiJadbE3GFE2whiGEzinlQ4H9tMH3f6L2H
3lSEs0jolk9BxnlXz5R6HOsQDd1b6AN/VwdvRRn5B8S318Gd9GXk40tQWCpEgdzk3VrIwEbDQaXO
Rw/wHUSXo+rpBzXELA8SppGH0ZUGlczTIRHYmVNeaWG1Lq0hXmt5ezMOAxy1yqOP3aK2Qu7c9Aiq
BoVTUTEt3z4e9XNUeTnqNmuYYikdEPOy+wYXzZ2yAGITEhGhiQlO7+Cl1qc3cSgmiCMzbvC9q942
jnquwmHze3wppaSmWv0xCxp9VWlGt3GtcJeKxKNV0DPWqqUepANJm2qu3LjAaMuHqxz8X+rOazdy
Zs2yT8QGfZC36b1sydQNUSpDEyQjaIPk08/K6oPTfc5g0BhgbuZGSOmvXymlmMHP7L02CYnh5A/s
EtOQ7sNnqdeF59i5Z1iwhzBNC0IRC/hKQb7QktiZOKyjHWwPsSr8iniEPioBfzRy3Trt1UyVsw9k
Fqw9ZXc7Jd3/qT0Vf3nH//oK3VmBTG+Ylccevp9/PZPTxYs4PxxGdfWA87CAsF0tpC2asqhXy1D/
ZK7AOG/CTC9stOdUy4qza0Wcd/cwlm1zCNskPhq7K08uGQydFQ/XQrm7pgx+FOHYHiODMjbo4pto
gdOHIZHK+VQ9TiFk3xqrC2sguWsDFiREGBbb2Me4r/osfjHx/EmMkbPORQVAwnXfOkK8umVm1G11
aOTH8WpXhbkuJCke4nCE01XNN1v50RWry92xbZe3OQX7z663iSKwzVL5az8pN9WPfjSYHwP7mttg
1AcfN7aJsIGlgzVsFuUeg7BY9RahiyPhAQD8YT24tLKdGJ988YGmul/VvhXikHIJEWSbp2MbF68e
s+cZO/lm8MC2xbJ116MlCCSoyj92ZoCPJ/Z4WDqW6hnrwdUyT/GjG0DvrBbyFB0bDIkroXwM1bLD
75Wu87gDNuqoZhVOyTfsu+F+9O13j0jjm/R9ZsBqequCj8Xyw1WwEA3mdEdIy+GDO1Q+Nnk/wmqd
B2cWUsAuFauQIiMlxpDss6aWdTZNqQIyzGe8bAaOCdUryGipBN+63iS2M+zDMhLgfuajqEoGJ9Vg
b9gWdqcG39wAed5qYT319xQwS/vPpnMxjdJhbjI3ydfo8eH+O4r2N7SaXVNh0vYnADC5iBU5eale
TxXpFEuV/ADgmG29EFV7pgwpEN/coQs+gtLBkRS6L1i75Lpx2+soCGbtIy84DYOg7LOqh0FYK9tO
q9O85N5tAEK9mqaOgaAd6VWSuPSB2nc2+tphYoqXS+cv09ouZbnrgOUs2d0vSbLwqauLX3aoT3Wd
FZe+j1ssI3xAbtwSQaj2mU/FLLLyP5++V4NzUGW93IplYgrpRfMtGeaDSR+sso82gwu5r6nLR39u
AZ0Lx9qGTQjCttJHv5narT9RgYv6qe9b8jYm4rGR28HBFl1NRlr2AlBFPHde/F50k0/rTCiexGLa
R2HD2W+zB6kF1Jaw5q1TT2tZ4D9JrK5fi1J3B1IOnKEvjk0s/6QLTIMqb6pbmnZ63aRlRaEuy/vV
EZ1EhSUohdXT1Aum8KA2pDuXX0WIcrgYSlIiwoUzfvq+tM38mFQa5i/8qyTyzRpx+nAyjctFLN7D
lhTfMeo14gT7t57CBQRU4LwB3GlXnl/c9MQtLRo6D/+pcKhp2jeHcJy1rzPrBhSrtEuwDXNFHEXq
fqaG8Y5VBGwJbCIfYnGyPfyoGIya89hGmCLjCUyJPTGlhUKwiQ2zGBLRvG9mIbzqbFzSNWfHrraZ
DmDlc0aSZJV0oGyIhXDspnkUqt2Ebult0qX5k0XptA1dvh0lY3tdxKFrMhv3uPVNWgwu6jvrw18e
SjaMz2mUEYE5RRhmr5kP3TaYi3YbZdlJtoM51jqkjo9KxNQ5UQage/1Tp4OnQC3H0M/0mzvIrZBz
fykQEhIliCmb2L/vWTiIy7y4+UnG9R0ylzJSi/sTYXh7GxfihYSsJ/pQtn6SecrfD8kSfhXkJkCw
4ckZdscNucZa5Hf3K8DXFgfYLXV4VAcEYlrgizFV4b0dl6A95O28rK2B1Av4P7/i7kxxrPeZMz2V
fkVQ52ifa4vXZGJbtG2SCAOuxwjcmht7ZxfYk8jsO4RymNg+yuOkQmBWkoTPJH/jfC1ReXOrdPMR
0/AcfJlxIAvLk9dKh8xAp3FbuDKFIR0zu246IMMjMTn3wCzvngPhTqrfhCq++pi5YYJE9s4iuWjJ
X9PAejEorY/Bkr4pSfKdH0nnIbNJepwSywYpUTuA8adLP8gcGQvxL8IH1k5GIDuOOKj2lGZMFrVc
Z5E1HrMgcgkNn1+rRuClA7G6Q36zctK0Jj1dzmvfRD5WznGAoVPi99YOqSoxuIfKM3LjsnlkvNyv
U5uDjwnpPVpUIrdJnBGSxIht2SmOJHH36zqpgFfPQUtIaNKsYkdcm5YEtcohncAR6W8YiGThVurB
dyexdmIdY7HLbh5/34i/ybHKXqg11bbbhaOTnz2SCg8VRJvAyl4bxQtMWthH6FjLjjBgLKB3HyiC
1W5duwW8hsVMp3xh6aR+Ni5+SjUCcxtsczLxwhqoc/8EpA+JpBBngg9acATYHdddSoYDuTTYK6K0
OMYDkaBVMi+0IdO+uj9Zlo8gjCY53m9+BM3GYbmTvnrLFlIlk3xFknx6zqV5s/XU3GSivqc1yYBe
nz7UcU9ctza7KR6O5MMuW2c29TpIG8J+UzPxmpl8E5DVuc7qSRE90r90fb2t45xbSORi753S311m
pdd2pEiZDdFkMqDAtFT23VOkcqYioJ0r721ePSSrzgOV487JZe5nZJlM0nfuNL2ZjK3C3+gVwlRf
Gf/4T0O0z492bNUH2aDUDSr3wXQyPs7Akkiv5DZvGjrHLJjIiXZBL3nm0bVUhYpqejIRwCYvWWaO
0yD8nv7qs4Tk4iD9CNvBu8RFVq1t26h7QCJ3LVPOazGE/bYLCudxjEges/zP2q81XFY/2UaYrfvE
y1DTONPW7ubsQqgNkn83hTD0R4TVzw4KzOOiIBI13KVh7gxJfViU+qxF9yncOb+YdO7XVePhNK1J
H2qGe2QINd5hEu54DurRh77a/FykdajGrDuzk+qIJ7TiU27r994VH9U8LGcvbO/0HnCKpcL7OS/T
s/Rd0KyF28AusPL9FGDICQbSPkulii3UmmUzpOY5zkrSMXAsP8eq2s+Zeg1dBXAtHmxMkS1WBZ4Q
EMB9McOjkRihfdg7C3uC2KPsbO6RiOUvElK7p8bgK8cjHOyzSYl1lnbxtk8yvZ+iflczQ39q0k2Y
+rAIRtC1/cCQp2qMf3CFipGaNR/aOGo3z6QE28ZvL3mII9MzxTnJovFE7A7e43UOGOObL+ClLNli
HdqYzraLx/AYlJZ46qvtgBjlCenvKrQFWjsPDtqEcHXjOKLcJ3YKnK4vCNuT4fClYrPWk7gtk5u9
APtLwXfQp0SSyCrTnIZo2Y2+j7ue7LatHqJiVc55Cbujeh7VTIxiM8M1aaiiuuWjaBJ0TWzvIc0c
Bm/wXkl1+4nq6tVvJHHnjVPeEz7pM7Op2S+0lTrP528hE7WV3ay9yNRPimi/feG/sX5jj6e9334q
3WMSEetVE+O6tXtUtqMkZTzqLw0Z7lf8CO+anEKUdJ5/CHGH7P3C/REMSXWCbLy1qi7cgjabVnIJ
iWm3muCx9edXv+pAoWtLXufmfrOGiLQZM4fE8mYBd5JODhwa8TOeiu6SJuVwIHKcQFB5iMfc7FTD
uxrHccJbxnM+4NjsMbxSlKSrLcf9s1WmHAtJ8TFUGjZXIeLP2SXS18tufVY0nzL60o0VnqU9mQsk
PLuYyMYM6cbKKYkuaPBnQl/s4JDaDsex6x5mqsddgyV/U/hjvDVlquirn8tM47qX5qEr+X3qnm52
Klv6COQom37sO8TIdBQiDU8mIrI0zMLoLKPulmREBbaLusl69s5cDfOlToMVrEdx9fFDbTUnHqUO
xvghXIYdCe1PluXWD3adn+4RKlvtNsFOwNXahVXkbeEcAturgzchs2yXTKo9JCohSTtLjoJMZ0kA
ydWxybts9YODMmorCVcj9pLkrmR2bn7D/7Hg/DjLMmYuqmeqUOchJlz2UEfGWxMMnW0rOQwHrPM/
80Cz7bfmbIPGztnEYEk2PVlewSzCb1aKtL+OQI2WYBDBxEVUHeV76pHXkKTuBPIz6Pe1glup2oIH
vBicDXFaFI9ZHq36znSs9YkzFl6szp1fH5Bx+/hUh/p1QkRBpvu5Tv30eRoArsxQiFdxWZLtFprl
kAQICmVUZEcpB7FrZfCml2k6RQFRF2O1aK47QQTXvKRrXUbNqec8LCN/OkyWdVo6qC95NbJyHJc1
/MVpk5AUj5UQOItuGnVka5Ae9LD4K6Zi/spoFRFal6K4S2r3lIzmj5U4lwiO26FKW4pJM4GKJH9h
6AlqUlDbNiQm/fZNFZBLSziwyKX/LheVI4COzJtsHpNapB+FvMx5PWxtzqXHrNb0v3mx6w2imrBT
AH5T028LIQjqYPe7YhFsY7Ud7Kd5FCuZjuBPjE363Vxgoa+grEQG/BMRQJdw9CC6xAmrLi/9FcR8
m9xyT/RfuvJ44SPvRcSc0FkD4bIc8/1gtWC4WhH8AOPnuaiOjJd+U7a42fCeCsy+ezFa+jyMNItu
gXLp/qgUvo+tX7vgKDTYFqJc+Xs/OAIwnhjLY8sbbiUVc6Fc2SwXrKE78ZJ+x5/2p6vs8TGdWfEq
p/gofDt7SfrsYpWcdaEDnmzaeezOYt/vdsL3xt2UZsVTNFUcNEPDgq3RMB79ulq3cVBQJybyNIwG
EAOz4F3b19/FOED1+Zr/VEknD35IZ8Jxqg694D2gRJhSxfGhcIcZw54wmy5iUtEQnYgzKdyVWe69
RLF50LnV3Ir7Zzk8FS48+yEPPcJ1E2M9TPNPlVgeQFIlt3oMvvC9ACRJ5xs5d2u8/Fc2FPUqj/vm
WAkcQHc4RQ6NZDu0EzmbyQgKozxHqqnPaQdEzo3Hvd1o2gP33ZNceZOgFbVDf9d3c7J1THtLKnXJ
BL+465S3oQXlAFOOIzZgOltK7TEHqaaNVsThwiRZMQtVxC2lJKzJ/mdBF7me7Uxvll6ad+VEw0a4
TXOsja4ZONLfLYEAN1JZUBpieQmRQnG0x4fkAokJeV7/qbmKr0KGzbFB3OX1jfcAEqViypBkUJJJ
CZWIiCz2zkmy0h6z4CpfsatlKDp3UBv8KF154bhemvA3Kj9ajLyna4UsRMYmy+ly2gRSfFoAR9xe
EgUwv6p54Ceh1hn5VtqgXgOlSxt4KRe0PfX81rv9Hu/54yx7WkKUxt00bvKQCbpOrR1TdiTB5rMs
08sEHSuT01Po9+PzMjLg7mP7qLLqV9IPxd71SV2kAK7yGeBRQlwz2k/oqfd+PqvTjR96ENCX1Rwn
8aqxeI8tTFVrnTNjoERZOSQzdjEQH7cjOrVsfwHvvKfc6VU/d3rPHPbGwfDGkV2wpVvZmles8O5R
hn3yo+L3j0IofdMavaIkGjIjtDdxF2d1z+5epvE6c3athnwq1wOTWrcuXtmaII5AlbvyrebLuN3d
CJ+9ZgB7ack4kGjWqFq1dUIq8djAFnW0+S0q69pazQ+HDre5YyfSU5CbQ5W7e3JvH9v2x+LisffR
FOrqwR6zH8jFkIyxR+okPKn0tx5lvLLHxqx8P3mzQrEOfevIj2Y2smtvbqrOrQO6yB7qdJ/HKlcb
m827Y939aB25dgF/h3jFbtxdzfdQmqlxMm4SDosQbAFAtCzqTtPmO6ZGvHyOcFB63RMVphr2ckY8
oD0tKIOG7dJKbmmD7a5IGjSrdiHRwNZAVZffTClmbv32TCtYkCFMQ2db7ScUjWITW/qP9suNgP6z
RpfGeWPvFfeAjY6k2HJvXY15gHuN8aCeOAk7Md2SEvmoH1lfHfnTuwEin0SB/ffOGoiXIhD5dixI
Wx+quv9mLXI7T/V7L0Vwa432vmWxfo+cgB+O+L9rsjj5JtFh/jr6u7QXPzpkuAeVtPGzY57obZ50
p4n9rXvkg0F+rSuItV5Q6kMdMoBSZNp7HiLWoLwgRb4NLJBumrzs3o/GjZPRQjozHWZbQTqxFw9Q
qc9tTUh3izmI7YO2SOq6DzDrwB539VPaldGD3Y3bDCE9C77pmo7kstuV7s9tcTbCR/PljtOWlbPH
ZWhPe0t19mp0svbQCsJV3VaIw0TOezFGyY24Qvdqm/CBsYHZgqI94lKZHmw5A/j382I7L7rclQ6T
mHIY9lHG6cv4vDr6Nh1qP5WP2ch7sOkNykmRP2QeTK4iSK9W6gCxzLnp0nPtRitU+zl6ghSVUIha
4TVzx103EkMaTLrfT3RnG1QrzN0QD4VDGm3w9UKDQty/R0Ge81TWsDV+8Swa7uvpzCKwXJJz35yp
0+xVc39XOQGdZFZzk1TluJI9dY7QwcEvrWxXht2vNiWqVdXJrYGq1Qo7unjWrpni6rkLqvWoHoh1
BK8MGneNdV7uISNzbydfaTOlR4yk4aGKwkuQpMu+9om71Sb/M4T6G6dqcrHa7FfRVCDDumrfp7+k
04Q7fxqHZ2P8Y8VWcR9jXMPttud+eWQDOZ9nwqgqz/41jFBvrNA8+1zcZ6yKnzgFtnkw2keYFuOq
DKrpwqzq5gTQz1o9vxBOrhph8Awp4M/uZiiT7tQ77o+mJp01tX3Si0NybruMFjBIRufJ75iPj30S
n8lv+A3WFqZnSqnvB9GzcCmZ61CGUDoA1Ucty4E8tddDh6wBuFUID7EvX4J5TTw1g0kvLVZDXRGo
K/qXIS2q/SQ7NmSThRqeuBDKW0yVBJAmeD+2I8UoQKJsI2Mvx+pvol3JeG5tZbQLfTEg6CZiceMr
E63G3tAGcviUuXd103051NFHaDcnK6j1KvOzln3NF7eN9JrCUKjjBZJ8/Zver1t1KN64vhg0R6NL
rrMz70k/irdhmIE2nxw2HNG49qkC161tfXq15T6IMa9Ae9UkhRki0GMCkAlnh9rWpC7Byqpds7rC
YRjWoHXJ16hMHR9mt3gAgl+dcsVAqw0eh4IBbd5V2VamUbRbAKDFuezXCeGVj30Zfyytf8JOKHYy
UONeRylTSta3t4XVitQSepPPgCGNe2bcWQcxKjG3LmManPL6pexa9l1udReqnPFiSU5K0q2nZOaa
ABavHRCgNUamnqAn6gqVs3Dou9skh41fkcTdNvlXszyMlgrWQMXCrWwm8xiSTv8kB5Y0MtVfFhhk
Ti/R3lcMHwNaUrj12j3YirMhiLwNk+yVJBob5JrwbpPGtlUPX3Is7Qfu0ce297MHz+eXSIbHcVLW
1fEJy5Z2QN6aYq1Xu/l5akrotGFxVF3asAspV0M7AAyOUnjJFsMiMTZrp9EvsmJ7jVrtiQRouRmX
6Ees0HLHiV2titTyN10f5Rsprf6xsjMAC+4W/8V0LCJP0SUyb0yl6jbwyJJ0ozQ5DOHUXyZPKZhU
YbnN8OOe2py7G1N9bI4Q8XUEDY5Z43i0KVo9eqGD12maaLlEO3sUM6Osn32UNFRWbbZv2Xee2x4y
3cCl3GbNeOivbVflu9CrBFcqF4xh1XBJpktj4v6FNXOLZMCUe67TczebkFKt33cAE3ZSVxdbZ/52
7Ntjn7bRunA9Gw+B8+XYVrKRBWGb3VLsok70a7+a+o2kvuGIQwqfOt/9sM2OOZGqa2UT/h2o6LNy
eVfiNbrpht83z7zF7AdFod265YlIA7kraonlMkn8Tdp39iYQ1c+kmn74db3X03yoHT3sy0Wnu3kE
au5WR9H2m9oRa5upLr1U9+Fmldl1wnzktcWKcFfVeb9nJtYe5iGHAuqGNry6BfQ/ONXtXKY3Tfet
wVg/NzOLuYyCxaMw23LE0OyOi1pZvTHM1mI4PpYP0rGES9rZTxbhIDeRp0TLR2RBpMMeMiEG7SjA
0dRh884dmgCxAE4m/3m9eCgiBq04gGjE13mQUWvOVBjUFGnxDqYtfUxyXowJ3fzKl053iWfH9Kso
y7uL/z2e63s56kFHD9lXKKawa40YjO9kXoxn9v5Ujk9OVDXsAjVxIjXRMkm27B271Xjq0zUYzl8q
mBh3KOLITRJCDHKneU3jN7xMVvYwA3UMgGT1sT8+WIWU6z4S/J2i7KEik8PMfc8KoVzVTd0+OWxr
KLlp4ObOUeuJ1OJ19N7K4iUOvJuOim19l015pqw5+6ffgc3IdokZ6xlm5onpGiC2/tkpw00THebc
ekzamefW87UNSWMRTsV5jY0A1D5Noo6+ZEG686TmYt+G406ATyzT8UcSSLMJyb85pe6XExGSYlGe
s5P48tRr4FZYT5LamS+LYTdBiMamj36MJgz3nnHlxWOyHuQyoCaL9kNt2sPQyj+heVCl9Z2J9XjV
utuIIl0u9G8VUWoM6xvdERUi1R5uqtowf51XVlsuRx97QVIqfs0CGcEwJFwI3rJVGdYWWasX1S6f
UwLaUHFf3XhibvZzNdyzaz1J1mZ9re2s34aaRZyO2mMeLpfceNXBIsx+ZTgHSJBIpteeALI2WeKX
gJzS1UJle0yCLljDCvbIMnDyeMv9fiZgoTYHRoO2i9yGsgdbu+jJpGR2ylN2v6VmCTVkMzMhO2Cg
xgQyWQJ0b/g/rmVkHlxU0nQi+to7Tv4E4lNc2kk8tDFCI6vlp/es4A2IoIdXqIY5otXN6zPvQE7P
Zx2AHfwr2/h/K199z2Wuf//Kf/x7du2/5OH+fxNui+LKQZ72fw633aBZbesf/120ijrhP/+vf2bb
UnR7KNNDFKsh8aT/zLZ1/wMWCeg+DxlDSCuE1+kfmtXQRbOKSxZ1jI2cnYHpf2lW4/8gEQ69IqSm
+7dzo/8bzer/ZsdF+IzsL2S7Jnwk0P8uPeR2kIXS0+2mHlZukVlbTr2Q8WrXHophYTzQUcdIT/RI
D2qxMc3/IMFCZvvvli6bZQFKX84IXIZ3hNe/iV2aujBkHIHXRTT6oyMfSiyD+obm4UdaZSzM5MzC
P9g0gWSmKNQj/5jQdUP+1311XvYjGFC/QOkydN1+SDMGLzKAz082ArLNc5CU0THUy3Cpo2igDRVX
C0no3gO2veoFg3YEI/UuHnrQK5YghFuZte9mr/zlDr7KcOioIdgvVv6UxvZDJ+4c8VXARAu1SrCD
kcv8Jn/xQ7Q5Ux23Dwl97Ah1brMMzNdpjvOnQJvXMc5vTg+UvFfbuZHzMWifPbHqZbvt7ihs+Pn2
ZZRzdysrwLyR+gkOi+CfJvGeW0VERtbTedoOckyTYSFSCylNk7bdyyBNw7QhVzvkIvEOkUW5o8Ja
x7yiNIwUjLlMh3NB+88KFBp029xA7yIyYBEvHWtfxO17nwUVwS0vscM2tgT6u10wlOxLwnWBPdPO
JGNVrgV96UaOtoTcieuuzBn4R0qbSzEWt4VeSeXFcEqiLAAWOlLftDnUTk2seZD7hp3OMN9cbm0O
aCrqcytJL31ECdfLZjtylRyZhno3u7Gfc1KQXg2bcdAe7k43y0cQBPfydJBPbtcNANg55b1hO9j9
c9jKmf6Db0lv6W8YXYjLVFohINIEOQ3D9opFkFzI5bJn2dxURlbIVHEVaNKNOt+nalr0TGQWaTPc
cp0batImDeVJeMwihqFbc6t8B9cF08UCM4rBudlrudjrbO78y98PBtX2JSu13GfiGgO5frX9/jcC
0j3qKRu1RM67aLA+ent6D+aWaSub0xtu+Le89VYBL/TWX+bwZClif5mn5OvesRx6diuIV17pMyW/
D1kdLJ5pmahnyc4s1EI+/P1sQlQCp5YCrl6aRziUb+DYc6qiNrxqfHV4LDr/vnlL9nkJSb7pmle0
J18APx7n0swfVVptnQQjRsTwkMqha3ZzWPW33ENstGI20N3ajMnX/eLnEPxMYORu2iE0t6iJsCou
zDExUqhXHHk1wlg3+Sbd4o+65h145SZAItZa/rtgTr3RMWOlpfptjdnySVdgo9NzUX25A4zCls1a
mNDzOO2eMwtxhUCzEJnop8ugYK/cTIOsTR7TMI2fPWtgf5/arIj13J3n+ZjTap4bWb6SNpMe49ZB
U+jNdGVlkmI2hgiYzsVXTkH6R4c/e+3Vv1ByzivZEXszDHobZp5ZR5Z685bFfva6CNUUd9loKNXR
gpmrrbZ9GBJ2kUHpP7CPS6+C7cCmVhXL2kQFMA2gUYd9mcEhzH5BCp4fYSuVkA/Dz3L20s9lzm+B
RYKOL9Pp1Q90hFZIpd97nX0rUF38CeKBGnGeGGeVehvb1fBLld7POkz6l7gbJPkg3XDM4DUkKEwB
5/GBRtI9D3kl+APdH2bzEqKcd0qAo6FRTOzi/Lr046av4HrVkyYAonLz8sws8/r3a9VizTTHnbNT
UcaE0rjR46yz+jiPem10mhwy45h96vvukyt57jn9YCH/4oWaYV5VnpKF6nLCucCosLxoI8NVo5bs
0Y2bd1jtq6bW02fBeIQTruCtcuWmYvZQt9faboOHeDInUTgvBbjdvVtYb4WXznvjxxegGWT+Na04
UYfudf3BzXG+DDTSqT3CMVjKfotmtqlIY4itsLt0+wqxFkFb9rmxE94C2jv0vvzkCuVdKBSMRwrb
xYzvJJjhrfKSamuchomsscLDUF/cyvmmIpZOJndOEZTci19HQO4lTV0KUN7mXbe3zN1x5rbHzk5X
hhzMYzi5M2HbZzwbiBVCJQ8zCxSypor3aIzFZkCLuHewwBfAW+47jmxrhxD5hpDorGZRzmbq4GZp
3/2yhJe+iLLZJt05gZ9EWNnEnKQmGsNr/+QpcpXOx6w1z0Qi+VmK3Gkwh3sr5FSWOk21O1y9Y9rs
EJk6+wQXIITJl8G18qMYi+q9NuwuHZoJgeX/G+7A1d8v24EW5ARiSfn76YDq/AAnLt+GYuvoMPiA
SMMwmTXdY2pU96hd1GFB1ZvPEN7fppqa5URrO7wT57FKKgFoOeFl6OKp2v39Z4gRLz1iTibFYXot
U0PMXter27KkE169tj8MjesRtRhkgApBOuVemxzbxbU/DKPiJo+nNzHH/oW5NaOpRhpMzz2ttLLa
t9Z68aVXfMsLchInND9lNbdv6AmXh5pgw1g25zgU+vz3kY41beZ/f2h0cYBTc+QqMyeLcMpTfn/U
RiPtR4tb5h8P59LtDoHydijx+kMwpX+K2G8ApuB+jmxFzKpViguL8yvmwuCqmm/p3OS3KrEftB+e
3HooNiVeEMD/2t/6wWuRI798jTp7ouCJp5MhbKAio4CH89+Hzn89LOLgh5boNHRNXFtOr/0R1Vm9
bRbWSU5+9aYQ1w/cr4+lIh++KD1CsFyLuC0paRvGar78/RDlTN392XxzC/OPL3mqhrWPACsTbec9
xHVhn3p3WtCSczTUoqlXRM1GpD2K6Eph+bstmC/bDqlJjP+ORmmm9X83fWriyfib/PMLaLj4wt//
5hT5c8EQai/NPJ3FOggGez1ncUM2ghVdql7eOnaEh8me2BajjPuecWhVwXeb+EYWkO5Q/My6JXka
sjJYIwrPyYoaj6Is8i/lwZZgdBe+MvHKtn2b+reKyfAhEpN/7AKprxP06m3bL5qJZNjs/FI9dnTR
30fkNRvWt+bkQ6/+ZjXL/u/XfUa0yGkCf2NsVoCNF1oPfz8U6Sfm2SK09CPpBasgmBgc51X1HEcd
W3bJ5CX2Kpo6zIdMP7Kk2v/9N4XlF9tmZuqPoHi8AIlGQDV0YJ/vnyZVi55imch8biKWtDEGDWqS
kKIys05JncFrSYIBZt5sHtm/m0cxdPHRE/kvh6XaQ7x8dcKLjpm9+JQQ+fKGCmu9wK+/WKiqY6dM
H/9+SIfhA88FHl9tb/Q4sae7s0KLub5Z1bn3aI7lkle/OhjiNf19LbEc2L2T7AvLCbbtCJpo4k7M
D9Z3u6SrCX9SkbxVJnY2lHviPZ6Cl0p2/m/oKNs0iCDwBmIV+U12mshRqFdFXEcnFS0q2Sr9v7g7
j+XIkS3b/kvPvQxaDHqC0BEUQS0mMCbJBBwacOjv6T/pH+sF1n19szLvq7Q2e2/Sk6gimTSGANz9
nLP32owso0RtnCIfL9tyIJpOtnxadHAm5B9Y2Pi+N6cU1y4Q3Ys5P2ijx8GvWf7t1y/Qezd2Op2+
k0vqBQRD9D/6dJMmrnNVa/76n98yhQkkwimvv/7B1/eTyB6gN8vvX9/6enAVqhfPi1v4PQixY9q7
9FlFig6AXx2mjKyL5cEltuK60F//+R3Et9ENHri1W3r11df36avEJ0TY3PkS90I0L3kyLlEJCDR6
nF9m/9TQSFB1a93Xg3Dh+td3xfLtdqymA56ACi0sv5T4ObNvSSbT1y+hzXzMu1mdh4bRg6msQDql
txZL4EXTlma1iC7bUzaj5m3M0FpFSdWdUsdoT449AyBBCdYkWb7lFD2+Tt25hhLyRr8y3ZAv6B1z
ltDb3I6+f31/QBmMHU6Lb2Say4uattRaLb+AlYdgMd18RjsudyQUNHvh9/WjbYRHG/LAm3CdcWUr
0zwyCXR3MqzsB92vWeWEjIgg8q2H3kcZYfRlfWmz5TyUc/hdb3L9zx9WfbPqpxJ3vjs+u51lbKc8
lbt2+VI41b1D+u2llttyW9jEjKKJHDcE3u2jUkqM3B37/7QXYvJBWDavA2N+WnjUAcgQAdPq2Tvo
UV7ItqnGW95//bKOu/QR7tbdWI7ungIB5Y9N2xcOofWIB27ek6mkrS3pWkj90WyMfT3uuBmsR+lk
AEbx9Z2gsFiPYCYfRS/d668fJtk3ry7KB1bu/lb3xv3Xd7sypt8Vx6jXOtK3wkYWpzmKczTqSH2j
qbr3FqlAJxUXlUTCykD1lZ6ns50IyNhJhSw9aZngEuBBxKdzZwx+cknuULaacGOeqAt45aNcuDwI
rxbhaYoG4mhODIaKAeqMtK7Dggslcg5lZZpPWHhAciT5dI4pLHcFvQpyz8qekk2UW81R5i15fhn2
Tr9+leV4BV6HE1Q5fJroQjfS7eITk4KORmaeXuuhYZ+0dMCc0PPMhak4Mav23UDgGeDUPI+q4qhb
+NrF14MXqyUyYPk6TYsLnIlM73wvOnU1Dpy2LAsKS6q60uktcjygTVhMQc70haOtkRfVdZiCMs1V
irIjbbDrx6S3JplV389JmAZDNvsf3hIMUxv+6zwea1nkGzM00z0Sn+opFESTasOYXvWTWz2lxgOV
Gtl92Zziyi3L8zizXvcWm/rkHGSf3tsTtVBiS7UJKe/vGklacuc17Us7zyc5zeJQaww3Ku0IFvmo
zdVVz9npshu8eGPlerEeKH9rbSY0xMpPE9qFk6DZi1Pu/3xpjlSzAOyKfTPdNF1qICKQ4tFOzv2k
24HuoGxFe3GqbKYOk5jvvULh9YmLe2KYXrpeJFdKACFBunVgZmsxlrGtM0XPtuWgfIlKJBaMQ2Iv
cAm22H39k6+HzI/bbTUYxgqZdrRjmIS2OGTa+vVgV354cpeHry9Vvqgn7KMxzce49Z0r5U0/PkQa
8+lpYPufNIbriXGhLSdYs0vj06C5+ZpqBRS7ctqLr//LsyHj8H2iCtR2Mo2thzmtXWQdnsH+DDnW
dodDzijnNNEG2uK8oUmclUwNvBaT8ZPpRM9VGtIdFcmzSvNLel7jLSyS6kYX4q6KuQG8vsAU3Teb
ykQYWQBU3bkORuVwkupKWKlYkxjpbPpIXpMPizy/qq1NwkiqEr25wZKltknPeLlJ9eSiTFsYdk3S
bZngWC/2fdHoFAWtLVZtZ6cXZURCp3CSFs1pxZSotjWCeDbxsCFvkeKN8/VdkoCt8of5ubbMau+m
fnRbG+LZFan/YvdI4FRUgqRorfax5OhXROOj6SEbilqtRGPS0k1pSNJGdsPpqbCRfCQol3ZmNMaP
WTxt/z80h3ef5dVb/qn+d/SGobF59t/1hndl+zPQALT+n7/1j96w/4cJKw42L2h4R/+xN+z+gVMW
lBCMGmgx/Oe/e8O29wcNU41eKeACZMo0gP+bZ+D8QeyDpbtEXzg4zqDL/A94Bkun+6/WZwd7i4mI
xoSWTKLGT1QjF3tln6RkOIyR6BDc6Td9FJ1xqO/i1HmF80s4+fA4m/bdTIlEivNzKTrC9MpL26ie
f3jrzn96H390hf8MRqEGNsBJuF+eSMP+uU8NwMQ3Rk4T61qFHw3TnNrrjtL0LqpGO2jWdPv3f+5n
etKff45Pawn1gFXy80s3UvpaAOjWSVVc2rV7m5AFjwZvbSj3N3bPBenyF6/n8spcG4G6YbtkVyyf
wg/++1Sfp8zltuddnr/bJWIFY05f2XgQFTKR44eXE73337iyuX5+/as+DeAFvo6g46emeww6om9s
hxc4mmcjad/CXt0bJZaXv38jf2GELe+k6QFEtiBD4eY3/vry0MBY4ZTA7cIeJ6PAbpJmVYgKlF+7
owr2Vjr5pPi/PH9DSswxLfJnZGiY/xEtLNhximN3Quoc+mujybcdGoLNOFFqkwJJSyTyaHGeTB01
Yubr45q56JmOUHYY1DWNZYhfWgk1XZZvTW7SoEgPyOFg2xBGYoBST4vu7HFYAcRWGTiy9M8QDJQn
tA/ZCZrUmrH2cD6Q5KPrQYpRwda738Bvmfn8+llYQN/xQ7vAI38hk9edcP3ONxuyEWO1k7q6FN1w
rXEGacruWCcJFtoWVUdmFEQrD+TgId+C4/2dCHUiQFVIiTLddC5M21iDjMcWeo0EPF5Zo9wMZYzy
UWAqtAx340xutq0LAi9o5BPMaWGsyHDvYIJ/M9iF4JeJDcMKajQ7GBMkTNW84RqKtiWTiaAQQ771
oYW4vaYOVVV87yJiVgVFe0C36pXbJt7qffXaC+Oj8ZGopyNut6yo1plHWrMfN/czHtaA0oEoyxLV
Ia3inujO3EQ03cvkZWrql7GxP/siRgVhISBH9LqVbnrSEmT7nP1I9PHjtRbjXFti6CwSGG1Pyl2W
RlqAKIiUwVzcZAZzd9tAYjnOGb0rSVCC0+3KYgbQRlKnbCV5rkSdBZaTRevRCKetpL+xyozWCYbB
f4j8xls7A9ph1E20mSZyWgq8lD1OxEoP8XOaeX0pJC1a6vRA6HWxtc3l86iCHM8q46krmnrMFOR1
YobubhrzB6613RKesxpszhm96L+nlbFJW+YdGiQqO7eaFW7aT0zPWGo4ndYZCsvUfq0dqAA1IDZU
xQlBvFN1tBHGU0/Bo04SCz11GaMgL5lUyP53XCpjgW78tEpZJrcyfjTu6F+GdPY4xyp3FHk+Ws9N
itan8+vnzrc+Cp9Y3tr6blXlW2o3L3FjHcqh04PBpRYYanM3580d3tBls4ja+abMUNtI/TRrIlpN
HSiRKhy54BrjN2vPv9gzaFricmGo6ODx+Wlljbo+M2aiA9f6pMHEaE00UdpbZA37VL8VrfMbTPtP
LBlXY4aJspheFxJEsOJfLOAfVnKz6Kaq1cxiTSIpc72x+WYQoqezOc05E/rWfKnK6lDb9WXrIujq
frNFetaylv71Q2KYC+uIoTITGOOLBPfDEyjQnPVZTajlUI7cFCFhDXb0VlohVvAyuRWcw/ELm+ku
0QaxnWc000XbpyAk3Q83gSCSFExJsI4l+nRn+/s2d49WGV1kofFhmmuXRPJ0HqrAG7Q7TYBlLBx/
W3n5m5XVVVA71n7SN31KA0X/VjYsJ2Gj3+J7+2QCskuSUhzChJWdejsw7J5aQpJxMY6asZE3jWHV
exKr6fJiO9Giy1KYL5GmTunekUyqehzGeXyh9d6uIfh31ZbEMpiJQJiVzM0msTAPzolNKgoBSYjz
jshVhpVQAh9E+tDTxhlF6eH658FCprlCSRemp8QwQhK10ZGAQ955/dukzc0uxO1oS2QfLe7QHZM4
5nZESCca/hQ7ZA3LvUuO5QjpEN/7M55ohktXzgThPcTShj4w3XaVQpQmcycIlcYgoldvXox1wCjE
YU6QhDTmjZ8mF4P9To36OrAkrmorouZs+wetnHzwpjU7FKKddTkQhT32yb6VnPXRcT1rMNlXbjVX
a4qtFhyuMZv1kjhabuQcV7AVcGcOpQurfnyIEnLpK0CHOxyvKXYNcBpjZpQ7GYvPidRWRk2evvIu
c2lDeSeBm9jeptnNAHECYzDtrcRnocturZhqroWbd+uvJbfQjHM4tJg1M4TvA0kWXqbdY/8mDVIN
hN+SAl27IaQG5GNybhVIWJc+qStrMJwGunBrXgvfpk+sxttERN+aHHEYweM7XANnQ7WIyJVG5vmC
iinJPsXuzgTypRdpe5wrO5jrrl8XFWQi9LfXStMpuU3moqhMgxifxyasRm85UcmgQ/IdQk/5+kdZ
Otwqn/cQXDjD5969SBzeezWQBGqMijFGXr+iS71i8q4wFIVvpRz0rTPbz6EOR2TRUiMD1s82ASG9
m8InMQuiYnLhsuZN8SE0hq2YjPdCdha9PUmMLdblxuDKQiaLtm1YT0hr14kPjsA1nqTufIT+loQW
TC8V7IDZQFxgGvCKw7MvIvegmiZa24usVSuUGZg6Qs4Bpt/KlTgdpG5dWrN3k1tFtGqj4c2R5Wc3
vMxZdDe0VLM+m0mpte5mhlCTJ2O9dQf/mxlbe2lOV4u1JSVJ1ey/xUt5zv/UCGbpveYY8AS3c1eu
mKongdPlD21hPMfoApKCHrofy1t94XNFFXLLVCHMrO7yxjA3dpyaa+anclOOomBkNMqtXTrvZlxf
5pOuMFZOSRAa4sEf6jV9B/Ko6NOU9ssMhf7PF0ds7yM2/Guj17Yq8bUN8RCIkuM19qHvlMuMnvR0
2pSo3mYmeqDrySlqpPfsT+ouy8KCEcR0mtllwly8NvV4i/7udZppemv2s1NUp0ZaJ1Ug9Y3Ex1iI
b+aUjIEbNgjcVQ+LIU0/O18uadjVekqxk9bmO761JigXa9PgFfR8qiBrGoSwo/fddXQtGHUwG6UB
g8LwXiI6pHGicVNyQibWgHCFrgcf05s3WfiABsKmze69ZBGAod58mDERbTLHWYKGYV6089Wktfd2
COpHIFahkiCbPO1v2qF9Y18W65hY7l4ho28yGDiJSwvVS61gAdhsrB61SZ3aQZaNeKQzsqvljfTn
j6xRzaaYP2VHIi+9AtoDBB5DN8ltd6P69jEq63vRiku/f5qxx+5s1u1NPjpbfa6uzZy4Yi1mQbBR
CxOAjBt5Wsf4dZq8vxnG22aM77JOPpWyvWis4QHLCACO7oFM6ASHaK+TNTCqoxpfMBa2+8zVHnKT
U0XmEwfdI7FgNXFUwDCYtpa1WNUy65NQr1US5tHGgK7HGQ1tucZ10jRnNasdUohdMb7AFlIcJuZr
GcpbN0ZmE8vLaqrfJ0+/Lkcc4b53rZfyu03XFfn7cK9HzDl6LmBLeHevudM+VkX2OODISlRirN3u
aiw9omrqBw/x3WrgGh1TrpuhudMj7jwOPxwHbiusH101PtoW7vbmdamX0wJsXBUjOHbCkeAMBadn
STjx6iZwa2Gjg+iHxcd7lzjjXZcyxI5V8lDqXMaOWtmJz4ao9S+JEx51jNxekvkMqG1W1R4TQD9i
PsyzEcdye1mSER575udk9LTzh+zBmLqTdU4HG6Nxd2V4+X5I1KOYvQ2KtHtCtfOtbNSH3YZolATO
qIbL2RrNj7KAStO8GTSMA01HxqS8OzkZF6pNb9BlkFsgYBaUUb9KipILcgiva7/kWSQuDdb8LqIs
p1U3HShfrRZZtzDGWwtVMu6e82SO9kZocYgTNbz2Ru3aCyVlSo/6hgMGFvU45JLmMEjcDsB2qW+c
sK72pRLXceUW617zD6qa1RYXpMd8ODlx5ZqbXjPd44umIXfvi2RTYatYWV5GCjhoO68hL82wi/tQ
I/LeN28MAykUbtJdi223bLtv41hzpBX2QZ8jRL0Onysyb7WxyiS8cLzwIQmtxXyzRepO+YNCWU1R
te9EiuRbxDtC2FB4l9OefJ4+MKzmVgCaCSyMmLuo1g389uSxeyyBga/Mrev1cm+1w0euFshshQLK
sSHOunnlcfcFetoPmw62UpsM+0iYPiOdSYH6IiltsPiwSpbWXTq5nClUuLJsOpWaw5Embp+VMl0G
m9S0osVwR055oqI9p7194+Q61vnhWteHcNXN7bNI5+zCIzjay7eUYEv1k5qHFmSZW1k4y/p+a9qe
tR3b7t6pekjfHfW5npgbz8Xb34oIpFIat4fF+K1zVKGGcsK1YZYxJxKOcxILaBWb+AQTnmcm6Qgn
0zW6mVWrGkACrY6pELwSki2+RbtpFUbTnSdZEu2iDSKcrmFqyb0dz98amKCkAbWbojNIFZ9NRhVY
IMowLVeFiauF0a+xS5X/oNeLVU9ib/TD1NmH0BJitDzs7Nb33O4fQCR8p7UeM9XLOS9VjH8qZtqM
XKBrtdkK1SSB2EP4hPoP/O94p2vzOyyzNrCpaoIhzZ906aOQZwyAWnuLJfNJ6+zAyuJTOMEp47pA
omMMBfYQXDVtX607azACMatbvcQ3oXfJ0ziX6mil942GCQXSOSbUxcKVmMiqrAB1zBoJBzk4rdNu
bQ8dTMkV1Mi3sjPajVELgnlaBiFNMsANINEizIqz43OeNyNeAz4WLCV2Cut/NNZtqQnuoXs0/OVV
73ev4CnmddPHH+HU91f0tQNNxU+8SWI16eItGbuNVO1pVCA63Dym74YsJyqInMcZ4XDCCZSTFqvM
VJcjHsKG3oxRlx8F2ASRsggq414KWCaG8e546rOy8eiy46ehvNKWzL2WAxQVMxsk1ul0Jjk8vlVF
Z65k3+Iqc14lmgpWlXmdx0MCtaG/ISmJUxCXW+DO1V6bwp2q+u0Qv7Vuf+fOlPKVHRubyrWrZdx3
HGt8wmQB4dNY4uv10aHhMPmf6E/0YxLV1/qop8fZLdCxZIwM3PgGVPa7iBN/F0b9WkuI2jK7kXEt
dU5SDe/DAjNNONnmjYbpt7yKIJSwFn9368rYOmlIgHjt1rjwZ1JepuyeDOyU/syeufy12Tv6RgOE
H1APWHu2rAIrWeWeMMxcoPd5KA2O29IXb9CZVm0y413xPkRjoXmc6pXvU1ILkLAaGxq6Le9S2cW5
8z/mpP7klcrdnO57W2DdZmF2IMCUPYdlkl8COfUfHH05QzOn7LqSUWbSrxwfEAwLYjB2oKU0iAOB
p4WHDlb8jOuyUdcmUIMVQ6FwXWCRlpI5XRfGxbYomkuzDzmQoULI9Wj/9z3Df9F4RtysoXvmw9E9
zf6pZ7hMU8yurlnrfaSrsPxXfmi/uJQW+kiH0pTWSz+8l1p0hw/ybp7z19CyDktFvVx+v3kyv/Zn
PfDAS78dRKvh/oxPV5lf9GaOrM1J7iD+lWvGM7e407Zc3ve6KmD0WoCX1AhGa2QBycf83UDaOKTJ
FaEAiKg2KNSe7aF+l6B//v7Z/dqnhqO9AKq+Gqy+81OLw+es02Mvpo3LGxHZ/XlJ6vQYY0lrPP/9
nzKWlvBfuwtEF7s2DXHDB7nj/NQT130h4GHwt+gLwml6YHe97xUKw8oYr/QMwa9mor3zSLId80/0
WeB85VnK7Ve9iGk3DiJDXkqOMCp+GV3xilBj9fdP8lfYKGho3aYN8hXHTfw3L+KHFkgDpRN8SsSn
hBHK8TMngDtE0tCNQ/kMMMq6boylsrGX24KftB7xKWYUzBAfU5HsY2qY3zylX7sygD5413RaUExn
tJ+ekoHtU8vavFobk1fSRC6u7L6iLIkTRFw6UtcM7pV18PwartSLg4TDh+P2m17Yv3xjFhArrXjP
I97tp09PTlGRo8WihKmsu2I01w4GLTc06HXq47tVboWTnemVScP9QM90U9L8bK2OUf909fvr9hfN
PxmKzL10g2diQdb96bodenxxtfLyNZLGG1lDG+PuktV8YJPdaB06DFbOKrNvvz6L/7celv9lY0oy
Fbki/+8Wlt1//keffVLAR391seh//uI/JpXuHzbnPFZkoOsMjJYle/hU7b//m279wYyS5AXfBBqG
h4Sf/NPFYgJjZ6phEWbAOJ6lVZVdG//7vznaHwCLcMUwD+WG9Qgc/59MKn/p9BomKiUGTThlIFn/
DPJvDWO049KfaAKhmscxvpHCPDPrfsvzjdGY9O9a4ylOi0Oc3/iqR80XdfedxvKc9M5jRDsBtwj9
Q+03N/8vsbra8swcW8PYyLPjffrrehTPfdF4CSlQ4OBBtFkzu4R2hcv/nErgUf0IyzO3hhGHmLtj
NAWZEmRPZOgQ23VA75N2adasBmlr35ZhdnRC87Obwycfq2GwMAlUHcWbxDSuu0gd89ILGA5tZt3f
5y4372hTdHklollhnFXs30ZGzjwTMkHsfPxw1Zz/3Ah+nNDqOId+3iEssu35xB1fY2AMAf+vL1az
ZiOLJhaRKC4/lJDuXs/Sk5jm4WCBfQ6k25cofeh3mHLu9wiiahwriCjCngmBrLBkEhnT1g419mBc
j3OxqWI93ui1cSDmqIVukrxIM3+OfdS4oHT6oxUhx9E8/wNsG5LvlkGTbUPE1bWC4gD8gNNhkpkX
m9BkHL8eGoqftaAFHHRedpM2aKdiM8SZWJTZhQ5mOUySvV5a3aYtm+QwN9Wzu8hyx3S67CPYH7k7
a7se2ySzqGQTzeIRAFYUZDPDMS3Ls+CAql6sBhqjMNtN8Fyd0wGXUBrxzovNyqnWsn10OXXjiyVY
zWHXoEvM8VS5olnnHhowkx1/5aLIO8yhfJoxaq9rkVBLmtFWxeV7qt/jV71kipTsYpHNK7eezNsS
XHDiEeQWu/ULidJwFLmS9Cnz6GFk6UVi2nu/lu6h6ypaaFZXPo02HCI5h8k+Xb7ULZg2edn6CJen
+0gOzWlgJDgZH2MnnsaSfMCsiI9UM9e9nciV5uDRF7K8w7OzbWqvxA6UMV11zCSwW9pQY1pceUTx
rR1J3looAVxljUedpdaOUa397pz3yUMM1TMQhbi0OFBEajzEBbxqxqV7NE2E+k7tPSTnvY+WPshy
JGUWYIq8L0CO4p8aLWjOZuo+IphZlUsAVJfHByE5k1i1TYVpmbvSF2to34GFWDRoVH1UNXUY6MIS
TpOkNJuadqvm67kb4DppXKmoZ4aDyWQDXtXS9tKvOO2fABbHdBwo0QCVIhOkJBTwnfSF4fuQM/tE
OnwavfhxuX3jefz08S/hOa2xO4GuzVR8gQUEcpYe3VlDeCVLSEENQdtBN4wI5hNviamXQVmaREHm
tx3DXuUyLEwW+DPKrfvKliwMY7rJ/bk84vn93utgbOYednNvd+fQnVO4PAmwvTK8F0ZykbsRXPEQ
BWs32zch4XilKdqt1tB5KfupX5WMrjZ2cjRFDW/VrfJVbnUR5Tkat9ZK7twK9bjH8pjF+otIgDFj
dL1PqpnKOUnPmBLg54XFU0d/feiGYTW76bLmjoG33CMIGqHfgj+opySHCHOZQC1jNmx/mpzVoG3R
jOX7tTwigDjodqRdljGOm2iwz5FnoK7DOav0dp+OY7H9wJEXxxooD2ldUIKDhzDzNSRLZ28CUluk
kw6TL2mDYVIDg7eCN27R6mdl+2hEIsFiQcOkz8WKFWtr19G1noi1Xlj7Mez3RHEy0iWUdtXVGJfG
/Qxie4j6O+TLsDLbuA9ip+o2KbGAjiHIJYjUR2R5ySO36/fOGz+GEMSM0pEtkCwqA+Il3CAPMFlK
0ypWA5zHVV0azlqz1VaHeXZQ4OxcF38MDXWxz9Ip2aZXjZUxcS4b56hbBeVpCEmo7SYkguPRHzzn
erlcMoHevnflcMj8a0w+6bFXHrqwrlhJDRUEqCfafUtCk2/Snq7yuzJS0LbLYdqjG77Sqma6mKI8
PAlkwDdGq5eHdC5s4G3aA/ivxSUHhsGY3WaL0u3W8qv5qgVaN3qOje7by/hwYsJjwRFwdHRO0rrC
umiuB5iEFM4sEyPUOSXT721x6eOJooXhdrcTB07sXa1Z7byaDUFkMPf1GXFIGAMSyudQrDRY5m3/
xAu/KabiyW0ievOEFeXJHG2FhUPKZC/NCWZYF8X4ahfatwXw2MDyDWRDUh4SgjeezENpMZ0C3KfB
3LxtvMJe54NOXCBGgR5cbqpV36BXQDFBTYsi/U3Z5U1nuFe1VXx2YPH0pPCojfXXQvndtvgWu1DS
KkffNREuy1TBtVG0PRrrEQQkph94vVrXQO9S5rEoy9ehIFakMt4sRQ3vMlVbdUbEsjJmeyhkt47R
zJvCpLSs8caB+h3eJqmdG0nrPurWhp9hj8r7b4ab2YCSUB+27vgaQbtecXwuGRCdaklwSmMiUCYl
mIAIBKEohN2ETS51cyzvNJWY2E/kXRGXZ5g1t7pUH7qw77lokyBqkQIZdN2muGto+oQs0BGLNzaw
a7+9SqCdbfVIe/fRPLcmMShOz9IR29rKKdyPUedmsTK6FgBRwEFZOk1OA+iM3dzUeH/Z9vK15tKx
lql7r2ct1EXB74opMehSZmdPe0NEhNw7uyGB6qahPKO3461VDh+wCJuYxUU/AIp+8oAPOq39POqM
9EMoGfzEfCyb10zPd8PyIWbl9OK4e+GM8UpjFcKwhYCChWM945oigCdI8BCPiWMGbpGvST/FyjY/
61ya7FWxsaKXnhgDc0mmzHFbpSd6pvXepdHjMWE66Kq6xDQlAqFFIysJt4jenfUuc095eVs5IAS7
gqjGab5EsP8Utd5pIDEkalADixlnpV5X1zLTLnO7uhcUSUStOGfYXmgkuAwSQRAWUz9NVeC1VHuE
+XOeraG/ai0QvDZuCwXRs80juZ49OthwfgIRF1cWXp1NqzEqXNtIjPMJx0k3zTPEHeHh3JkfRbts
RJhXycY8j5n+iD1zbRTT4kH2g8mcX2dPa9c0iO5Ht+2JSY6gw+og7Hx6bqitJge9kDXDUqEH8mYq
4AVetOCTFxKs1xnTrvH7tzZBMw3+e68bsDpcT74WiFokAqZatUh6VUJPaYpOTuZGp9CZ340Jsr2d
DTajFLZgx9gY8OaRkaME0JLmQFvle6Ibw3pOUJCVbkNUKyCPr4QanK2fZjM8gum9sqzqoij7jgH1
xE4pGo/3a7QPf74pSZJfFiIsiHKNYfi4rgO4WX+wR8HkGlMw4qToylAcQwadGsIrxy0PB71U5cHs
8vdKFeXJLHqPxicEkFjkl64/VlhxwrO5vKjcB29h5QxNiN347FuJeE/HCUjL70lkzUZXIl37ALcC
u+vOXS/f0bGbmxFrOySdnaHj1TN7l/VQ+YfK6/yg4sjJpUuugxgcRMa6F3TVkpvknItSby7GClhY
P03XizpMpUyMnBQupm6GDok9mruJM3mbubG3i50h3PboVZsETtSgxAgv9diWNc1+rbkx/PBiLAF2
Z0JfC6MOjxF4qY5T1T5P07dUeSdDde2GTEQgYF5asxp6hNy4RrJwlLLrQqlv8chlPk3+U68h+lIh
0N4Ot12pz4+IVZ7sMlpPuNSgtvk7Mc7PGMbkvd1vwiKNr2QaLI1j7pHcTZ56C4M6NirM8Irxtnyz
XNIW6DOnK978ZO8zXg0a19qmSV1zDoDmmE35pm76D7xj46oxtb3KiBWoNU0EfVmtS3dq96amPoCv
WBuJW4skJ/1NNMK88CZan/SNiEfJJggkCbp+ZWbbQdJs5MxAyIjP0FY0JUEZ6gpqIlw+F4GBTqPk
MCRaGwD3w4BvjDvCfi2wdjFjnuLawDQDzyMjeTCaW5bKC8NsOV230WMIBBLlGUigVNPcLRytJAOI
B9XzXMHuWJlm/YSi6R0fsBvsPIn3UiUseX6beH8ebTodmnJv2udJ4YSYJeK33LD1CyxKPeHqDYfT
OQe9eyO8TttatYT2NravLi30GpXe5Bhk3VXqdUpFRCSrTUKZ3jI+Hutk1ypY4OYTGS4vqZznHb+c
rTjuxytjng3+GJo0MZOYTl8LGFPt8E5L3bzUUvMqp0UL3hJ9oIvyQbn6o5Z1+KldFGvMGziWdAX+
FD5YVczvLjcd6TfzwaZbAHMY/mkyLCksdQDNfbiOUYiGfQHjzAbd41T2oZ/lTbisSkyDXjk+QuZm
k0S3hhDGjSaqM4sAnJ54kRxDkuaCk/YStDWdJkiisCvkFbYBppf0865wib0EISDQJIIAVGKH4f4T
vwQu3Ng0V7FiRPx1fRaOp6Ad5iWTNyDhnLgup4w9GlhFNzwwKjY8xJaGK46ycve9Zd5qEldR1ekz
c1G9uvp6+MpgwIpx6rutMDUClBvVXU7dIUrG6gK7Sn+sbLVq9Ew/Ocy+IdljcGJu7u+HlnRmG0rl
lgsgR7GRD1gn6wIEXeGme2M5x7VZtVWFER60IS63mYgMShukwzCicYLp48Oo3O7UuZRm0xxyJvQs
/0jnJDw2ds4cGhPVBs1RwUyl5hoasHnBlZ0QN6p81i9TLzWP7SRuQdf9F3dnstw2l2XrV7lRc2QA
OGgHd0KCpEiqlyxZmiAk2Ubf93ieepP7Yvc7dFWGRKnEyIoa1USh32knQPDgNHuv9S3/iqQo/6qU
P5hqHhMnbzeTKHYa2WU88LLfizpVc0BWzz2gtnOzM5xxwTdIoFKZPAFK6i/CyMo2geY+W7nRpdi7
m3r391fb6NlZocOtd+9+Rc5MSNSAh74afVQ5sZGf//21qFOvaOp89/c/Y8bYuVW6K5Hmyp7FIrvE
cK+VVb+uBjZRNoAkTnyBSVaL2vFjhFMUkzy4jpuuMzYm5i3JLjon0NQwvb6um61RjfeHv2z2wAhy
7L+h9C6mjsURYwoUe6frFf0voFKEQRDkoUxgiMgp6vduad3G6Cqu+Vc4nKZpXBGFg9nV1ieUSqZ5
30tdFdws0nrUdhdEY8vyhhBhGPNkg1hC9OZ4O4cQiMFKns8YhsykQrEiwNRBNSmfem1aEZLebac6
Q7McZu4WXztLkRvty9JM933g2lcqd4yveuLEFG/sLMbPHw7DbQJP/8YCoqe4MZBasyE8HSkLwCJ7
uD38jcq23vBggieVf2QQmim7fnufiJJz1PPzWRxr7p3J2QAVxCLqYUUEbneF8vs5DnP3WkuCx0hH
cKIY4coP7JfC9g8mcIkf32V+ZOwslFOmaB6i0UZdEE45mgO/I5QpMC5U0SubMuZYPtnnCrS0XeDG
LxlEp/VYBb/zuKs2xUD5mHWF+oEVND8gJ8WbAwbhAEjoW/sscmOaskP8kI5OfBsBfKpQqSQtRISS
/fiqYWwzb/MMFoOsGJi9+1QYsXYWw4Y5x75sbXCY9xd2Nocbqw9u9Toabman24LRcW7yB7DBcVRM
rKtZuO/UGOth7A8XzaxtYfWLfcCuL9AtZFZjDsdDKx5dpH90jZ3XVm00ryUEa6UbIOoWg47lOLPD
X2jy833nKPE+6VQsWcZYXgUU/YCnlfrtLH4kxdx6FH8SIs/ZXdoKQRVTt4RnkLzZDZIxhwLoBeq2
9oKmWkpPLa0urZDjgfHmF+BzU1sTZ2qIvEjDTbQP7ZQduOtck0XRLKnRzUttcLKLRp3e/zDHxB6A
8VdnHbFCglLWTxsDbNGq5c3AlElAkonZV5rYVelc//urLn/tD396+PVQWBPojDBVtvehEUv0B5B3
WhW4ZDNzl2KYV0ac83n1Q5NO+shiOORAN20Vlz0uRvDT0nlv0C4WAyWCFCwr5pjmTBB1hLcUcOLu
768sU8Mulnb+Rv5WtNZ2ln5/+N9QAGaJBnj3qyMpAYc/zCin+f18NUq+QAt1YWoi9w7eT/JD1PdB
3TQPbJekoocpM5RMAovu13kpOQW9Se1VkgtCyTDIJc2AXFt20xWEA0pX7Rnn/3HLzhjuvCQhJJKJ
0Eg6gg8mwZBYhVqSE5iJIe1LmkIKVsGSfIVUkhZMyVw4/DW4KJJ6DJFBSZzqusBFtlAlrwFBFyte
tGoPJAdJftDlsZG8AfvCkv8pOLBZkgEB+7W+AWh5dfjj9kCKIM+Ept4lXiVto5Rr1e4SJm5J0KcH
mvSTtYqzDn94Qj0qG2FRKxzq3CS51k0LhiJ1HAqXpIdpmNpceCEaS61C3+AmkCiRXkJFRugiHMDz
rS6BI5gQk6UpISSpxJE0ElaiQyhJJaokO1BLDn828d6OEmnCDEx8qsScgBbk9Tck/KSNJAfl8Ksi
CSmu/BHAS0FH020deWzLJEwlh6oCgKj71cFZ6Q/EFVlZiCSEpYHG4kssi5CAFnFAtUhoy8Rikkxg
XHp4Lo0EuxQS8RLDeqHtGD7NEv8ySBBMJpEwfaWjAMst5bwtqNMDo1m0CEuu6soGnePysSVexgY7
MotcvU307MGUCBo4NuVKpvHl4N4WYVDkqPbeJtMP/xh+8FpMvvogeiNYOSpl37IZwWHqUbCt/Og+
Qi67hxHuc7TYB8jS17oE5cCJdm912Dk0ysszoKzKxoarM0vADvsma0NmygaxGvAdieEJ4fGAPZU9
CBA9voT15PpvzGmCiEm8wRU8nyluZbghlbKcc3P8R5fgn9rF14Feu7hHNYncSQKCKixVl66EBhk2
+CC61osKntBhsaAAj/ZhlLghXYKHbIkgUiWMKIVKNEo8kWIr18rUvDYV4CLoKnuYHyhATKBGhcQb
VTOgo0Eij1rYR8RlweyXOKRBcpEItLlluCdXsdQGy/9SoSjhmBiRLgNWEm1LDZIMoWEunX3ua2Jz
qjtC7+ND95z0SzoidMNokOD3O+qNhIKCAzrWAcJ5+rPplGeROCDPARNAqUXQlScXWqhAKe2KbOli
zjFlGUyva1Lwpv5EN/hzL9+ki6/bmmto9PWoy3G379rkQqRDHxf5hKwnWnaUpV0d6tfoBL8Nu4gX
yhX9pVt5ThkGzkVja5kA4tbmnOcAmEm/61sUpDZhD+OZOVUc861Qokxd+8SNap9aStwoHkkDxx+u
R/QgH28UqyMCbrcfPeIu0ZT7T0EqHszSoJzKsSvpR049sqlmlMn9XOZXUCUWdqpdp7G2mwqK1nE4
7Q3598lsevn+O/1sipE3Z9KSpoUp2Hwe3RxTSq/b0ovLgKL+YhGAVFcPakgPxC6QcjM7D8ovp0G4
zhFmVWQUCtne/FJrdc9iFvLAm4fMLS+dJmNdBh9T288lrOIFjNcAyZx6gWYgPvFMxSchh7xtF1qa
ddBJqEc9yZ7wRc64FK96F3TokHOg4Nw0q+HDhHJgIToI+D2q3zzfoqok86bfwcYjdIPEh7GxrgyV
ls8IRHOZvw42AtaubveH2+5BvEVhTxJWeNf3sErqs7ZInysbjlWbqc91J0t/6KG+/yI+mRn5QAbt
VQOfj8FSRr/7/WimBuca+sggSZtyU2Iew3qxH/X+5vvLfDkYpQsKe43pOrZ+pOSwjSmJu4asg8LB
I4ZvAtPLTDICddBfCUQr11VffLA7nPA3FRsCg+QIXFNPoWY9RBAEm+quLyL0Z9OJkfhJTiEfgIGN
mPdE2ESGfnwAFMBmdof56NnZcK8m/luYGeikCoGzkgN2NyXk62LOMNITj+QgGzma1njkNsISLg8Q
8ejKmm+g9wwLpNImga4z0mhcnMuO77qosn0Z3TadRf27bpZhLygExxyR7J7D5YifpsyUP0T1bJQ2
cJZVCwFp8INHMkjUVaBPD+UwnuemcpsarEeY8f60qSzIxPrk6TX6VTFqMJToQc63IuoRsjQKm61i
/omBBdJ8qRMI1qT3xAPeTYKoGL9LtmQNbcc8Tk/pjqRg5eg5II0C8An7k9bsYei8m1DrYFaJ2/LJ
WEsGLHHzMs4QO1bTQy0gYZvNvq27dQSih/qlta/MZBHNw75Ufpl6c3timMpnfnwvlsCuybTJD+fo
/bZ7ZSTTiRcWDCZdJOLhMjosjQr6KWRB1LJtaVxMkNeXwsYwyzKTBuTsxcOJiUb7JJ0zhW3jH4dj
arsoj47eF7PEdUZUweCpVRks1ehxmDjDtbPu+RVFe1MH80/fyHTJPRCd50/5/cxJzsbYoMpy/CT4
vvMRd8fs3IuBrMITT+qTfM7ku6KzYGqccWzUCx/fm6nOpz7XAmjAM4KCAvrSstLYuWCOoGEfvs05
2RUYWB4nO3qMguiF7CnYyLJjAts5QqObrCOiFWaL6frEvX3xLUqtjY5tGnkMfYCP91ZDptHmFNBP
l+ABGqM32FN0xxjfS0fkFwOU3z5JaCpbM4th4lyn5kjFxiAfpDm50mmfh5SDtkMzXRY8qohHK12Q
dVmkyMqcnQeXiolxMIJgQ0ep3PkD8lbHDxETp2IRO80NuMbfvp7YW3p6V2HQb61G/aU1dr/MyHLM
dDCAvBQ+leK50R8TNnAnHt3nBY7VwBLgafCQcb/yZX33MqZ5F1R6OPSeZYfzcu4mpmZ0wUW+zcrw
nArwuogBqmvVc6b1j99fXJeLzce3j4ujlBSajsQJ1dPHiycIbZPYqHpvBgFKwFOJHlsnRC6+tkLy
3vLRfyjc5r7umJyDbKhX/D9tqK2eVy1b4LBTmkVMrTtUqKGHGiXEYn6F/kEJ/F7U2Ngs6Sn5/p4/
v6d4vwmZxKIvoJhJosT751VMKNujEiJ6aTe05Sv32kiM38bUUsEX7ZbUStpAUXPiqtpXT4qhLfkS
1DrF8d4uIzm9oyTSe7Uk58c9TLRehdtFZpdGpuFIO+M+n+145wdNvtQ7gnprH5YJw/z7z//Fdtgg
ikvofG063YJj3AM8ljLsKqX3pqDBx4JZPpkyvLK4KFGIoB6qFGjdjrbHQ0TUeEDMAt3VMu/Xvaif
tb7BbUsDcjkWQAI7F/VELa6rol+JdmxP3OzhXTseYC7MCE3lPMGO52hiEFOn1kM+9x6BocCy2KWv
MGRQpu5/JrTj0Jy4EMI6ZFMqondCmxcE3lKTqPJNbxfbPKPh54/VSyWGn98/R+3zNHF45eBKCIaT
dcyyKDmbsnMkn6oKkX6YWXdpaSVtqvpxIMUwCpn48waL7bCVOmVETSe2I1+sONyAIDJd8A7qrD0f
R3JWpX6IWarzaqejTN41VDmUuybVqITjnGij5ndq949WDLhs1h7nJL2R+8Uuuo7VgSxHKhlK2m/H
EpBqPZ+al74Y8AY2caGalrCBIx7NSwGl5t4d4t4bOBkTvUSEs2vdRGl1XyBySZvm0uZx+XZ3QxU3
Xzi8Cyl6n++/pMOW7Gj8AJ3RDXyIcll2j+5iNMp5Kiuj8/Kgvsl7Dk8dTmUzoNGdRiQTkJ63zO0t
WYAKWSzDizsGD7XZXpsOjSVshEz7WviKWyKHg9XeZ6G9DyuioUF5jTW+VMN4yTUkl4hn7uXt40Px
2m7wXNNZOfQoCzX3hPvQZNpdpKsnTPhfvcoGlE2oLWiuHet4K4zi0bHiKe1pB5ARZPWQLEe2m5Z2
gxTzxVLjF3nTE0pLNtMbhR7QItHeQDMTz2Nu/X56IcKUms1k7u35po+tU0fazydaQqFRSUqmjsvm
TA6Sd4tTNoS1SQBl7x22EbhTtpGh3QdOd2MFRMZMrff99/3VSynluQhR0aBzYD6aLwI1Tafal9hf
+U44fn9pqJPnCsiK1rMoAxgeFhGO033dZphx57/j7X9Wc/2/LDcAeb0U4P/Xouuzl/QLNtTff/Uf
imvxDwvehqpSXgD0xGD5p+Ja+we1ZxWjg2Gwx7EtNmP/obg2kWm75ERZDmLrgxr7n4pr0/qHPJ7I
hcMwHTq3xr+iuP504kbzTWcUtgbaZg2B88dBHEKDneMJgZvjozWspXoIe3/o+X3SnNoIf9rNyWux
jVM1iFjyk328lj5ltC61USzpMWCNbR8p2r9NcXkFk2HP7nGNRfpJyD7Y6S2KnAs/zJWHazOL2CZn
KTaVH69tBqYNtholjRbad83gbIawv3CH/levOWhfQ3spgp+dor0FfkjfrzGeAjy4Cz1KfhnD+bsR
cv33qh8E1l/cjK6rLuRLgQaf5/HxZlKklGk+14K0F5qoDuq/0EZc5tqkrfn2W+Y6F6QsCIIBaCxH
SDcmKs7IcGYN51g+ntqHfFrNZLGBgaSy0BrugUP2fiJLTbdtIakTU6ZabNrqc+a9N5QDJT46uUIM
fF1E3S4J91mOQb6usqr+b4wNCj4ao5papqUdr6g4S+MZML9YqjuLQ6/EcDzMkwtXPY02lLjvAoxK
WevumhQ58YnvQw68o8FB6UOYnCC5vOXI7+vdTA56NvBbQPagdUmfCcEosWQai8NjUEmtsgCgihAv
o3j57VRwMpOocBekh0A2KDeicpcznEPR+jVwC1Geur1PmzGDMUvBmZA89oqqKT7eXoGZFFwIw6VS
3AFVZPOooJvyaOIri7TDy0x9JCZEArcBYTpxfwZR+uXEI/pijMAKYp4CoiatHsfvTwq5Nst17kEt
YU7fZZbyjGDoMe3sWw1O51w27ULkzr1OeRbXfn41GIibv7+LTysuD8Li1ApfSzc5wx69N4joBBpf
XmJ8bdiD1etmHF/Hun7WS0qGTvb0/eW+mBs/XO5ogdebrJ3ceMbJithxsKaLxLdu5slcf3+ZTzW/
w6diF2HyXKl5Hi3rtVLO1Ns1sQzwyZOxlq1rswMlbd0oOXoj61602VVr2o/fX1Z+Y8eD3qL8+Z+X
PXqYAz7lRmN/t7TV9Cnq02uRGSRV1+fwDB6+v9QX7xeRdxxJ2dAxfo7nu1J3Wz+pmPgdu9tWwOLQ
wTevZhb8oY/6MrbivBkU98Rg+Xy8YqKXHRGOxPIIc3yG6YsePc3M1wcyaHBV3lrhzouDkBvh6RoD
/IVNbIcditsEzNKy0Ix1o+wclxSaeX7s+cKROp2YbL8YwuxpOfFxXsZNZR+9y1qtsNra3JSNQqor
p53crFZ0VYvIwbPY/fn+yX95OYvNB6UeSj7HhbuhrhrDLhvw5Cj8UPb6Z2rS/LCR5lJoenKaITzx
+b4YzCa9KFXHEUYF9dgm1eZtwRW5oDrqlHit8kKO4Ji4MkfYGxDmBA6rnsDq8P0H/dzCMbAY48yU
RWxcrceFLd9CWTtybEHrr531uY9pxacPkiE09eGlZ9nsDUhBEqcFl5PfGFk5eGOvvVroiOjS1HSb
suZurkiXrMHmtFYAGJfbrwPq/yjzmkWR/AiCU67kL95Ci6AwodHI+YKqaBSiAJWNW16WeIOmvOY0
lCxi6s2i0XbfP6MvvhuLhCpZH5XVSPtoPisBEehJy3ejlebD0NZyGbtwmarTNP41kLBWV92WCL8T
l/389tsYA7mgQ+ePGujR6uoW4FXBZ4jlhQ5HeoHsOFhq8jfiDJAEl8/diTGIDfbT3EbjmfO5TYuH
ddM42tXKZMmpSHw+aYcH3o0yrM4QcRCXLX23VH7EbdpuhM4nV4wzvca0YUEEUU05AqLmBbNfsZor
sqdRPoxQfp1y3c/Q+lF722dk02pAQ6jE92CFNojRNfjzKC61ckpXc2H88csCwjXnV7iX/jrQ77u+
Qes6AzuD5L2oBje4spisvR690VoLe6jBjvVQVcUDMXS7WscnmNZmvTYJ7+OFqfGoZFQfa2KD+4Rm
uaLg0O7Sqb9yyMFcmtrwG44h5aMixY+sueULUA4U4rFzh97+J227AXrN1D5HCrJVy64szxLNJrCG
cJOhp1ir8S9nDMS2yeEwddpY7A4/jGhGxAgCcWUO1loHcrPARRduS2teponBdrAyXaD8pJnCsvjT
BNn9VJMqME+8L0rhP4RTZSISV59zF+FFOjc/LCuxdwhduwuJeQSCzjTRD/HoqQO2QdVEStDjVDOT
3wOJ8aSaY7kx1eZVKJnpzcj3G6TQZsHqGAKgmH0TQfMfpWgJqDKDJ8VOu2Wjn5X2PKwyziALu8tX
otLeyqiM90YAg60uDYIhAY8txuKK8PdqVxMYuHQrvrRZIJkjZeOuGmac74I0WSKVbcS3xtiJjeEL
yGe5LTZx2dz2VXg3BwDVylx/1X2J9bH36i+jLOu9KsIn3R+JNIBQtCrrcVx0wlHOqxizhw5+g2Qt
23NaiJmaY1Fv6cs9bkHPwGSzaPSmWRcDvpsqs+7U2tC2doKtj/emnsI1w24mMaQst0nd0491ypvM
UbYanTTMlSsHy5Am5ru5vg0xJXGyg09tNkG8UpqlmC3nsvyVJXnvhVH8Gubs23zN5W+4BqJRMsaw
nlXOHvn7eQ/Ui2ixdjcpZrRvZtQNdQQvc0YlfR6PtQXYUkFwJf/z8MN2AVNH+nQdKsMNSfXGzkUy
syFe2SRpEzkCdYtyMOz1xO0sAlBJMeN5ESHNX2QEmd6D4xiWQw2oSSW1ZVRejCTF5G55/WQEe+Sf
7ipIJIjH35B4kJDXMgbLaFYE1T+ySVHDNV7cjeFqbseVTJPvh3nbsgKSJeE6lHRBlgYIVq4H4Scr
UorJrummc6KPxj3TyLShprXAC2Qt0gmOaerAQSxFwAGtQ5QzpXxdqMluO/4m/I10nUS5tq/DEXih
zwTS5W+DRAN2A0y+2BjqZcg/WRYyxJFe45MhYx35TiC3EFdrychHg+zHoJEhkDSEFmI2rzgV2+ed
jIosZGikID0yI0WyknGSuuEmSxl4gNzSNc+B409nDbC0oet/y3UGeCsGO1hLZP2NIAHi9GKS8ZWt
DLKMWjz5RmXrGeda8oJVzB9bS4ZfNocYzNLc+8003htRSW9MDUcYJn1Gwvl0Tm5ovcVNeFnIaM3A
zC9KnbDNWcZugvVFtFkiQ5hkKGdJOmcqUzqDOd2YrCq9DPBUZZSn78OlHObqAnvWtMXOhMg7t0l8
lyGgddncBTHE98kiHlD0+nTu1rVX9WkveXjP5nDVkilK6CvhorO9SUsXu6U8e0Vtcm7HwOTM9mWI
SZDPjXLpz+ioXWeM9UXtEL40voo2B+hEsmmov8py3q6LK/YA0/gipgq3Sr+eZChq4ufUQMhJRVxf
rQr8QQ6zMP87LV82bLh9NPwgUXhTJVud1NVC47GlaoX6MPdyN6TN7ah8zEb9bcjQ1kLGt1bkuJaa
ydee3rmPk0rI60xQDTYPbH3wsMGJVSj2HNrJhgMRMWfWi2VgrInlJy4K3BR5Tqx2gYgkJqJqPVru
Ra9jO+4tka6GelzHCVnYQQEPVFVwoE0tUz4u4XUrIPNADJ5SBTdnok6UWRz0reiTlu2o+mutzZEa
cOUmmKa1H/kZgH6wSdgNtL1aO+OSw/DkodZdOSIuvSqlOHwIIsFJs5oIvB0OybcyA5e0ioQoaC1d
sGiGl2zMf+UaBC4XYSBbrnlD4Fa2V+zyRpcJu6bM2h3FQMjYcJc6vb0sCpbZyogx5liAnknhy7bF
T3UwakLIokGGJdbNuRbRMMnIJTqbsyC4NrSHsIo8dtaLWOYB6zoNL98mJUWZaw1GLeCwmfzgWCNJ
2JSZwoM7t6teNx0ykfAFQp/G2hx4uHPImo1MIJC2i4GYfF9tjIgzHkg1cACujQLyKEvuNu4G8LBl
xMIMeyDSC1Tvs3Gn9TSQWINwy2K9nMx6Gw9pQQzBBP1OjJgrPFEThI0ABI1HSnG96bRzbobKNofL
oI02fV3+NsX4lhr1JYrmy8AYAs/X/BBHh0ErvQpflbwJvDplm2rNJmg31HpLhg8BWOOfOXRm7ueH
heJnWfTKKzN6vbZDl3BK1pAwcZ1lWhTaCqU7ljJ9VhbYJi0v0f/kREh0Meyw3MyLFdaBmbYBsjak
0tUuTckE7NTVhEhkNcaz7Mw0tIrp8BEDeTfMNsi7kbSEqTbPUSpDdJsmb0bRvUQWpno+2b/riPrf
BvHE/eiZzdxtja5EJUqaX+/w4mtN9IgV+C0KakJQrBsyKeEIDrWUk5vaOkMejaebMISoxb9vYLJt
nVdnQgCdKpeNT9xzZZL/XrvZ3qU/647h2ZiLhH2/bmy0UsrS6b+uMhtnV9QPGPvhviXw1Zra8VcY
EYAqqqSEyu0ZUNzYs7XNHOaY8TXFC3IofyTmmGdz2Z2hoCz2AXRmo7Qiz1bz+0ofzshNKpiXFM6P
xu/GyXEUWyH+pel61J2rOdJTXkTjjzrmV7XQL0t1hsUbmCtXGd3VAJ9y1Qxox9RmHWVwp5Qce0/i
vky56+AJkM6WAdA2kBV2fZ7vUpIT/DzLUZR6wcixWtFiWGARA8NPOckYM5GJDmInT2jtQ0ZKXsvg
MHTpOnfaxjNY0DxNNLc1O3Q6QubaTKsK6DBC6SrMSOQ0tH0qpj+JPtTrIiGLuzSsFfJLezkZREap
cbQNwqRblE3lQNwLL+Z6SDYg++7oIl3XSmetMaTfV1Hl7g0iq3Aj5htYp2B0c5eVlrTMLgFNF4y3
Su/MXlMNYBmkTrhFaYacaGvjnl5PcAK0EOOQRbbQMnCfqiZ/KCN00SbDnI2uuvfBYWI5fWobqbhO
Z9bpVFmIprhuw+aN8E3aWVgp9HBvVMY2cCcDS0dUL9qSvWceMBV3uPKsWYXilZTLaNRZTEsjXEIB
X6djnxGlHtxZiJb2AOuQUvaEtjpTc0W2ebW0Br3biTA/awVbwImAESdJw42Kb4YZTZwL93c72Tsn
dqxVNAymN43iT1FM1yqMYiTHywKXrqwiUhlRd7OOHRZU1bYhuH5ZlfFaGwJ4CA6ayNEOtjHxPBto
xaoXSqIgyQ9QDQwK53Z5Vo4cckCcN6t5CoksHJUVIaoDquLm9bCHTfENFiK6TQQIzSks7hRSl0Jz
prssP2Wkk1hDY8tDoxVszHK8qA3956hS9YTQEay6EX+apjcTlWhjkZRgiAfAQ0tlrFn2+wBF9ryZ
nKzY9ZAQHK0GYRWSXmsC7O+L1rMaga0vjN5S+7othxs/4jzTKaW9zFgLbMRMC7OtAJRSu1iw+g7r
uRrf1PTctcOfAN7HtUVioReO5rBW9einUPILTtAqK4cl+7HYj6zUaBEizdPKTbFhBwMvlaHjtmbW
vUySFL9x6SYsu9pFZJd3NZ7PTZdRmZhw55sq0TG+eitcGHDgOGOAjeOwRiiUCipDoaEzVOQd4HEi
ToB73erqUwi62QNWPa0qzjJr3QL6TiAOT0tbY6I/V6tUrIVC0mEuofJB0nh66WN6KfqdnZP7xozs
lRUzJsewYaGF1h8xN79i0URnWjUC2mLLr3OShnxMOJsyEwPZh/W2CNGnxxjYnbx7Hpobvar920nR
IU+Y87UTZOvCsu4avU9/9mF7Y6smSgb/h+PA1m9ce9s7hAzlROXsK6uGoTxiAKQhocJEe4kaBSe/
1ZBNhM98i1f2Sfga/vtQe7HKcVilEzRqq4p+1NNI9mfIUpL5Wrlkzuy3ePRwBVTo3/eF/GFjKcun
hojBrhC7ww+lGMWuVhV9x9r6I7Qa63zI0u6hSqwVpI7xb0f5f7Z/+b+KGUX1mgLvuyKR99K+/J/f
eRu1kwzw+b//9vD//r1pfxOzUtef2pj/+a//GXGjuxYVappnVKlth3rxP8FRVFlk7do1qU69j7ix
jH+ouqPRU6IWSMXzn01MctGRxMm2o6DP+S9Coz5Ve3hvJXoMzTBqdgB/H/sjozFgSYx028sn9lJ1
j7wd95HdnukF4pB22bXOuWWRgVn8noaHCCMndJ0TcoVPdbzDPZguBD8LUYgkZL1vIUWzhXaoG22v
nmSAlLv2leysg9CvcMh59w190T78VNPlUgKRLso0GssHTtf7S+GzcXLqP7YXWOV5xVo+EAMZqNmP
oiZeW7eDE9f7HC1/uCDCZJfLWvpB/vWuPQaQafDD0La92ddv5my6ZLJdDhWQFnP8kSTKqjbUn64Z
PXz/OT+1Xw6XRfqDBomz97HcoTJ8VbF9zfbCKTw3DXFhJajtgvlEN/ZTeVJehu6fyywmS+RH5ckY
n2rtYPvx8Hq9Ub2+KnmMYdf/rJVpl4+OF0D+/f6TScjax96LzrtEzVcjtIfe3nG3c0jBYnWZriPW
mX+qKWlxa72x72QHpnL1m6YhzKQiXcIQku1yDXYWmglHi8Ei+e/EvXweTnJ/QO+T0iy6gmMHCfoH
LbddpLyWPj40vv1kGOwwMIsv2jDdJWbxQ2PIU1PILqsamoNljZtCCx+SskUKzIjotPxnHQBSoe2x
PnFznx8UN+diFGQE8BUdv1Z5hQ1q7DTwOT4UI8dN2C+o11n5Mhjhma6UqzTN74xK7M2qw9LeAQ6z
1qRirsAB3Hx/L5/fcIH+WWOOYxMiYC9+fMOHah4r4UDg1YME6RERAglH8N65a4zwRMX8izeOwYEq
BGERspFPrasu4QSf9A7IcrX/Ec3OZprFte63S7Wanl2HjWeU/1RHd5OzP/z+Y359bUOzTJpm7kFe
8mEmA3GdVF0WC88M7Rsie27NNrg03eGyi0bgy6R2OI9KO+PdnK6/v/QXI5HLmtiDCE/iEctv4N08
Yzh6mFE2+DsSh768n1ZwtWRxjmCFVtv/61ejB8Lbb0tV9rFW1u3VsgA6Jzw9E/cUzzc4ybeNEZ81
3ULtravvr6bLduqHdqsulZTw9NACCV75o5ZEUOlWJnVAnmJpv9o039KLWVRJvB/m9ForAc8M3Q/A
TJdhPl/I55tTTLYC7S4ITTS0oL39/moKresWjjjJKKUS7rGdb7+/zc9zLnfpyFg2KTBiSvz4FczE
UwRZogkcRR0MKWMXluK8NdITT+OryzhI4qVYGL3yQXr97pseEs1JObAJrynrn5qtPlvI83sCGP71
T/P+MkfN1jlwzaEuuUyrZJdRPG5NpV6HmXJiJH3qq/HVvr/M0QqSGaE5xCYA9dhUzkcfL0tErbLF
0e9H/SVlwVs5RZATe/f9x/vqfXFYkiUuE17nsVsqAAcU9QGIrmQWW5QTO9smjcEq9pKHqyvmf2dW
okuLT05nw+cc77OgUok8DkgCsYZh02TRU+xDGxDRS4pTyDeGC7N46WvnTQmc1+8/6eGjHL89aLpV
1wUnLRUoH8dl3xSdQU1E9zB30N8dACJ0Q3ktP7TShS++aTymmfujy2eIbwzdVLGWVVDcjTWeirRV
z/zB+Fn58UDC2DrFimT65U1k9/lKrvSub+zrILwmfsZcmKVP5QTc2V8bhKkiGseFRLsDfe0Q7eQn
1OP+yvRh87njNSAeqJ6dezn484Liz97MLQoiDjtNsCo8mbQzONZreJFTeZyE1RQszFk8OnX2B5rn
nxPr1FejkQdESYy13NWP9zMmtXEdVJcOp0t9Hs1NB8cgHfDfNLwEjpo8KYgawCR5339Fn00AvAWu
xhfEtWnzHo/GLOfAOpeD7iUVUqn6AejUg1VXd2lg3sR2+pz1GpIl7a55dcxg3RvmjxM38EleKG+A
faDAtyVtG0dzF7sAd8SgjzSdcALOCndyge5MqP1dSeCCs3ecbm210SWL68l9yhe7Az47e2OyPrn2
8WZVMTtGWcind802QvxL75csC8rBJcXfIcUvF153HKVLaHxVYv+xo/rXXNmbIO4AvjqUMvR7t+Cb
KabuDRvDZqaNFIQXAW16p2ZkBXRFXcu/UPW7tESGZExXdl2dZUNwljSKZ/X15eA2jz4B5GDo1kgq
H2xhnOtmudRbiDtauW0j6yyt3PWolRu9TEEKuRv6DOmoPR0GsW1WD8NU3/EJbqe4Jq3SWpmZ86gW
r75dLVrTfQBa99xV/ktmu9tkiPa1GO9SMV8Vfbw1ofzEhbvSk+hCBjaV/QQjN+7XSqhdDqFDV0F5
yyviluaEdh1FyiifuwWbnUVttNe+3FOaRrHwRfbQ5d2ZxM6Cc8UfHN4MObzDfLyPu/m+jXDck6pl
knykQlEzNWVpNtaeYtyyBrGW1Wdh3Ty3DTUYjUojxkLyEyhykwme/InKbleCpQ6616S0HiADrCgQ
3iVYQZy2/TmYvYdvF4gMM7chS0leGIiV7pLUgjcVli8RPxMRae79YM+bEl5rF2e/Nbt8CUp1g4bx
0rWU3wkZVa6orkRlXv9/zs5jN3Js6dZPRIDeTJle6aWUnWzIFb13m3z6+1Gj/1QVuoA76El3Kw1z
m4gVyyRieC4T7yHOwyshFncm4NLImFH10udkUL/yvP3Woqem1t57VcVgjtKQ6dDrf2+PH87Db0eo
DgUZEpaBDu0PKlAiSyhYDDyX0AwuEbJ7or4eHHNSCY5k6Evuh7XAaSdb9Npq0qubOtqvVtNuYpne
RbhFrp7nnRySB7SIJ5dTtVRfsrIK19HCbIw3qehrZ9w07fDZhswnPTfauSVGU246rDMPfDtBatsz
+7WonQfRt7OzKekEAY51tlx1DXaHiakuhsj8ACrGSLmP/BxwzjfHYlGMZvaPSvcvByUO81Dp4WJR
cf7e+DCpA7wfacJgetxXITFklnrVRhJQftbxpon726Cm/+i3jL+0NJg+Iy0zHBqnP7SUU+dmNWoG
blFT7hplYmaEHVhQIFSxEOBJ+yEUwZlITjwFa8mC035JK0PR9YG1/RHU/L4mzUw0zroKAdkGi9U8
BunD1CWrNou/qsZdqM04j6xDwtEDBw1x8Ky1xP6IcmdLfcX+3poQBxx5N3jR6r/X2Z/KHb4ZBE1k
xCZc1T9kESFpm1NbKdNSBOklzhMcQrN5FLGzmnyf2XsywLeTbaxtV570Ch9MN31JyvrYa49FjAmA
JEaSbPt/V4N/KZeYNNmmTRnOPvhDpTZEDacmoLmn1RT81r7HA5PByEdj2Ci8x3/UuH97O8t0Z443
MhH193u4ik27RWmp/oh3da88NBFmwMg6L67V3jle+I876K/vx7vZLCt8N37/eklCYmiONn9JFMCh
Vtx1EgbXlMrQMcSiFf8irv0FwwC7c3SbepBMzj/Ua1JP0ONUBWA0dKgOFVqg3Aw1+cit8tS6a0XR
j/zwlxafxYn0NUPZNnQzmLN8/veC+8vNCzSFZxP4FImmv3/vXNZWmMN6YD4z7rNErOwwuVgy2hdm
uPnvt/rpS347Q9FJWBQYCDbmpOr/LUPzsqsCw6rVZV3VJyPxlkkXvyc4THuzR8/87Yl2fx0jPBGD
BChfH/zR9W6xm55LiyBeN9QeqiBei4GKkghNctGiEt8ta+M60M/kP0rBvy2J2U3fA49kI/5esNtY
0bo4KE8/jcnQt7e5jW89+VhmYq2G7r8qMONPLI2tT9Y5G5+CBZL2/z6fIsFsmuc3LVO8qPyU0Eoq
5gOcgSQI7iLMJnQMfxMZXmOzfx0dHMY6bhFNUZ7dPHycASjiMh+ycLyicU9mq1u8/jDZiq9aM9MI
2nExFe6R3N9rGqpP8Kt2qaEIUvKQiClwrHqlujrSOxF+elET8w7TBCSM8dVogzvb1Z6qmYYWN/YK
67zWl8RKBwwyppqcgSjB80nvb05eP4JHnb0s3NpNPfh2eIfqiqEV+ONCjhjb290xmrDx18bj1M7R
rEqELSwlksZkOoVoWE4oF0YTrl09qKs21m5jVB6VTEWajtNu7CYLrEQCu6j8WskugSURps9Po8Ew
NsC7jBEKxsRJ8xZWWJ9DVrpFwt1iZtv5eO9WxAUXaXCveRmuc/lL58AqtC0MuFuPBGgssd1ith2J
7NNAi+MZckch+jmvT1fHWiHsuGrb16bInoJpeNbxN2pN++Qk2UNollvYO99Z0WDgiJoQKyS6iZxs
IdwYdd16GIz+WdXygxkcRhUzhmqcnuZXkJk4JgO/eti/VH1FlnE6SZwexa9oosoUkVMzxQr3MLbg
NTrkpwYUeyVGQ9JWJ7/JdxbsHz+jKnJS5BX/vXXnlff7zqU5UPmRQbCt361SLN1VAs1M1eUYplfT
yR/7IH6w63/pJKy/3O44snAm4kEwW4vMp9X/QTYmR8ayzUp1adekykqdVHKPHFRnuDkhpnXYK6WL
qIlBTlNl0TJExz7Cuo/GbqVmn/jpQTu39paIn9RGbPLSu5YieMO1biOitzl/UFHNkyv7TWmIZ2LP
dKIkhQj8vMLdXssokqkb5t811LJz1myH5D0NwzsKtKWWkOtTh3d9j6fbjK45orjOp1M92kens9Yy
TgM/CbJLbGdbaYvNTEm2GZZDf/x0yV4X5r9GC387u2fpM9ojthRV2P8+rcowO8t1uCO7yrglZnCa
76vBUPcmB9V/L4C/4ZqUJbDsaFFnVPU3lEYJu1ZTgkRdmlV51+KDNL8fnRnDyzmnQ6yGoXs12Fn0
/f8oBbS/gH+A1zg0WYzP/kRq7Ip/qRoQ391aXtiVVW5ilR0c0x7LN1x9ZY4fvb3xwn7fOtY/Bhx/
e3cwVXBOevO/qJUNp2hivBWmpY0jVKAXxz4pDuMiMHGqDkwYTuPm1WijZWXq/x9fnDoQjArpByYK
v2+HZGq72hRcCKrRXGosMJ1M+4bzuSSTcWmX/UZR3aViKA8xsYTm+I8L6S8VPilNc9YXrgAoUH5b
XmaL4C8lpG5p6uIuzvKdqSm7+SqY4EoXfJrIaC8Fp+w/ltpcBvx22PzP+8738v85BDo70sbWNaZl
n8Fi8bhQ5vUmE/NQD939ME1nKF0RfnGmWCuyw+3I/AdWN48L/vwQwLh8e/BVZPTmb1PRRsnLWJmK
iWCOxF21TrKL8uGtsJS9hhW0H6VWvYiD+1oaL3pB4SIE54MTXqTZP3qpHJemPb07Ub/W8/4oKWkc
M/i2q9RFG2EtXYUjGokH15wiv9xAnpu83tUDjv048kMEgP7iu/M5nk3Gth3DO21qd+UAnVSFv9c8
o+TqoJbLw+hYu8zCYjepHQ+6tnwpwDVyJcih+r4Yfa4v8ZSlL4RvP7+y2WCEK3rgg5ThB1uL2LYy
X3CxwvScjI3wagDzsXAIM7HwjDbFQqmCZgnJGLfrdNi1NeGjEKbXOMLiQs6cbukRiipMfDwagQPh
oA/kDk65b2K36rYJbEenCfGP4HYzMkJIEuzh2/yJlJVXZJOEbeMwDK1v4+VZ77eSjL+ifMy66UUp
9YtdTMjkS3dDPEu00IqcxFFPJWnD3pMs+tpn+dVxCbAAAl+GHENUycrC7vmmsEiLqoR/B8DsV453
InpomzV4/KRejDm11E9KDjMKC2qQR2Gsi6w+wvrZjGKQC/4/0x/gQMFmeejyGhu+tDV9lwpDxuOT
0cAQSr3dqBjfiM4vdRu9aWZcwJ/DFxqPCV/xUgvtlDi2wnrvNJPqTSXsQMDChQltPPRmfrYad2cU
8aIvhQFP0DxXlgN20RHM1m9zc3j8af7wt+Tn2zcj6Y6p8+321DCka4SYArvUv21mIpcIrFNRhZ9N
apyoHi993l2NER6yTk1QiFe5GFQ8/bPZh6MgrIeUV7t+UqS7TfRUX9R57Sxc+SZL+25I0kXqAM82
hfQwp1YJncT3nszpQ6u7N35LSYaNOyyt6CYCyc9bwJfWYpiM7RYh3qsTiy939ngvtXdge4ofMVxr
HV69W+obAe/Ut42+IcIYSltuWT14EEKyKH6JKSA9E86UQEc6m17x3/QyeK4MjeIs8Q5TKh/sIt3P
1bjZeJlfDfiONRWhz7aeHgbdPBPbfWgjiZU3Y9c0C96h7xyaqXUgbBu4Rg/Vp8kTWY4QHmvslRZd
4M1LP/ylBcEh77KdGoLCkQGaQHmEaEaiS2MTiuwSEYSquDfZCPnAXxsN8fAY5jMVzvwO5iwoUHmf
8FK4kTS+N7r3csAFy+xxA3PBh1wNDnFJUAkSiXlFwj3M9IbYAHjx+mtWJcm6LdpT47kvZr4eOeyX
AeCN2ZJGoOOf01F0yVqiwhvHXSfyD1wSnoYcq0nvPTaDcwCnH9xM39JErPPYGpeCtA88a5RhVQfW
xlOb+IS5JATy2NuUn6ook2MX6rCTTPdGRJNfeiPcMVVkhAH3H1OiA1aNq6HQHd+JWwzNWisj7eQS
69lDhHgDgEQbZ3TwUoZbQaDOQqjlKcNpmeUcbdzwlhZYGyVAmfg46X6A9FnaPY93ehQBoeS5qJSF
49R3hl0di3mAEHfZttXcL8i325FmwOhJ+ulDZZGRREJ0A41imN9Jp7g1w7fTLuuE/dClBGGPFn7Q
KfSvHAN+LSd1oaTFIDEKxn3wpmvj8udf9kpwqQciwC1NPXf919xDJVFIFYNhjJGal4kKJhNsYa/I
8YqDYuCWhp8grS8j+ZLVT4babTNF2Ue6XFh2R7YIh481h8RogG6ZppCwSAhL36EPHNI9sVPr2TzL
dL2FVbGSCTIzlyiqtp7BQWQK99215gxxkBfifnFCniZCEwgp/g5M9erlN2IF8BcJrgBj6wACmV/3
FHqJ9hhk93ZkfExxsjMLjEgUU9nYQjn2YbJpbO+thl7LWS1wiCS71urttQJO6mbENcVquiJR5Oa0
+nuZ1x+KSKQ/ivSedFvo9RGi9Sz0q9o+dmMPWyYkf4kwzL1tA0RWqv2WiwlAHt5doFqLtET/nY4B
AjHrS0TxVyGhk2f1sDXJvJm1aqafWe4TeiKKdwYJtXoLtIYmLlkPinsZ4+LJbHBgdAS59dD8Wl9P
p8JX1ZODRqo12DkSpNxtOcTq8IjW86EV6Ufpouyqpgm7ebEjOW1FrQ74TJJxnKrPFrAUdjK3pDYJ
4FI6CIikq2TKdzgVZ6+3caGL9buo/RjT4RcRrPtUL5YKcqQp6+/zwFsHJBNbsbk2yYQIveAXowW5
GiGt+16kPwy20/o5/d5KEXLbKsgW5jgXLWxzLHQrQoXUBzdTD1FLr1EUg7O2ZYvbpZW/MRF469tM
MG2JvyZjhNo8x3rZ7VJpcyLLMbgaAwf3U6W8N2TyocTQWvBoMVB+9UV3qjtip0tTfuNpiPcZ/UXp
UDLUg3GOJ/UVGsxSbUm2DBL9NLIwqho1T9BkXz2OsDgiduoii/Jf5CaEvtrRS+k045PyNqaZgcuT
ga9v8WSDGnO6y0Ws0N9wMpotYWzSsWNu+urVLArSgL9L14PI3r2MofJpVvD2dYIK/PCmZt6ira1b
U88ZYhYrxUE5Zg0tqKuntwsZw9eNd7mGlsa2tTNm/8cUGrdfGem+zVV+aFEzdRDtSZuUgz5WNw1O
aGthsTpVOZjzSGYRdOlpPIaOwKzcljt0SqtKYOIve3GnVKgKtfwE8fNWOjV5KHGwZIF1vkdSIHZ/
KpkNLeyYzC1g1p7ryYUT3ld4kfEzFcOEkLXEO1UdMHYwyyxe6E0ufK9j6uMBrmBQ3DQRsDylqTH1
V6B5vy40zr/0jVxlTqTG2A5sHyYDWrz8+Q1zhWAgtEE9aRhmoVWrsHa+pzbwnZHzo1PySxWVmAMl
w0vmVphw9dQLiR2QaT+8alPzhGRDcC2p1KCafqfH42veYeU/OOmp0QnR5iLTm5OOD6Wvlc5XzSah
g/nsSF7B3DZcEd/yMK8qbGP7Fgo+xeOVzAkUZLk9LpqhoPA0BIIAqEzRtGlqo2J1+NP86+r2h5N5
ryEhJJNO3ZdbB683f7UokEhSkB/zsGOsy/dZmUEFv7dbnVQn+aTTNHDVXWC8bbIwHbkAxXVSFGZ4
5CgRB82c6xxEYqbEbYx8Qv1Ik9OnU4oHHE6DxpQ+kjb4Rnl0MdtkG14QTu6yot8PgXedR9d96Fzk
gM5gBoUSbVjjOXqd6vBZne8BVuyxjMKlpuvwa6N4HTXRwQq5M1C4En5lad/m/EgyZMxRd+zi4tty
prs6yx67DDL5DFOlyOk6e7qwF6pla6TXsAnVZSSlttBSlIk2q8WZkniBYgddShytYgUGbz2dCod7
sde7jBwJAkUs7QkdkrccL8ETeVIawnrLwwg9W1uh+xGX/QV5+H0fuY9WlGyCwnoLyCEYzev8LQqe
buuarDmMdG3hnSG6vbHm8f9kDviB38IXkVSbbJSbmds1av1JB4Bzytekth91xrjzG3R9+d1r1XM3
NB+iag7B91DaDnVr9Khq2UMMZDhnBK8gM72WKiqH1J2t+0mo0/I3TB5r0qQqOKJZvLTtaPQVUgaD
Em2JMxH7qDy5aVMvKrQ7ZM4Nj1ZGfIpm3hlDsCcoO9EdAjBEcTMsuiFhUVp7Sbs2xo8GVAnll4iW
XfuaKOOh8wJ+zRzDy6YozwriJTjWBYEz81/2aDx0YzpCq1QZinLJxV3+QZChP2btES4QpbQrbhnf
xi+R9QVQb6EcNBapNlvN0J7FOB5zRiqTVW/dWDkFzJ9rOlXy9uAJDjXgpRUqEZve+dWTaTCHWrvd
90xgG+lDfMV4GJv+KZnKD9Jh1p1mT6vE7b/z1Fn1afo2SYOTql/yQeOFbCxuFRY0QctQiPha3Ota
s06w2SJNnJEpCZ8v0ADOugoiFcXBvk0Ci2ApiKNetexLZ6Vj1caYzy1emqh6razgFz1cQIC5mBZS
oZBJ132nkCiHsNsnFjxj9g0OGYEWakJ5dUJLJwjT5C/1aEfIybFs8ATTSu/kOcmmnYkf8+vFrBQZ
dvc/n0qk0a+KAKrEDQ9OMH1bOad5E0CplOLB0NC9BZ58TysTTUa3qQZ5ihOOwWmqNqRCcZA59cIM
Us4HTmFgXoQS03SznOgjwqOc0jEGxR+bcTGm3qs5s0QCR5K5+dijdWpwlqHLDrjYmuLWK103m+mR
TRHuQ9vplomHR1vci9sUIPuf6ULegGp0nvIBzyRLJLaTqz7WQNquYIiSGt/qyPYNiBdb1LCK3FI5
jUP3PCHrj7MIBZPYOeShLFRsO4vMlSy1aT84QbOZuLyQr/CbOU9kuPkN2kwZFde6GZgT2tN3W8Xv
1RDdIBUeh75f5kLf6aEAKzeh9qBL1nuxUtP8jST33WTZ+Qp2jfRbM9wr3lwyVuEpbnty6EeV9nQ+
yIzQ3mQ8TbRDAQLo8ivstCdQP/Jy4sdggB3BAG7ghRN74eSfbWqHa5cgV3B2joNh4Or+HkSNJM0e
TLYajJ6IEEfhASabcwYDhWnApLRadfNHofCtFkpJ0cGA2hAXUk4nv2pQQUGGmXw51LfqDnnZIgqb
10h0vOTQEYJm2duQd/Bncjc+rFydE1m8pvEwDPZXMpNnxm56akhkMwZus59HynYYJaexqBzavRhh
bXXXN9ZRGu3K09JXYeefVpXPCl/UfUO2CzRtJT31XumsbTIFy2TuoVIcjWoEmt6oruaROSmHLyiq
/GR+n0ianZ/TFyLNgTmUhd6liqtFiqk8NnM0oTqQhbQ7Eiu0fTA1DyVKIkfJn7qYG8hpyQRU+8cO
RlgVNkjSe8YNxpcXE2VZMqcPlTpchLSTPyV7nDrrwuJqxh7w0AXtQhPFm6HSK4YWqWQUN69ZHQNn
0ez2R6UaD5XQn6YefofWXzD3uhiqfRLJWRHdPhunq9PYzLeNN5KFVL+jKTIgiSSF8uGayTcaD1zf
U4b7TYpihyt2rJyRlKQ5djF9U63ihFC9z+lSo7zDdVKu8hpE3GxXTge20+tM5jM7ihdeqa/QFcIV
iKIn22wAUApzEdXKvV1W72IS76gmJwzMta4HxM6qN2O0D7zQWtQ6AVNkTSFrM7B1QBL2g7cEao/7
V7kdI3wYwro7q5q1tUTxFRnTtncInLeEcSMW2SdzAwlggEwR6eydVJf6wLcpAuMwjvGvoilP8z9J
SZUiu7vKqlZOIh6K2vtgUnEy1OEcuGQ7WVO8ZExAyptBsxOcjIq+i8zKIw7QL/OVpyoN7gm1AJjL
mSwQ0lik3bl2ECPq4UdiucuEhMyk1LdV1x4htBasHXklf3mcGEs180Wm4aHr19JeYx7LyWydEk9o
Pua9s22ks1Wt8BZpAGlKGt+rhr5nD23LnL/uAD8w7blT52+MdcFesU82349msnqWusSdN/H8vsYT
vyyCu5744Kxzn4zRWrLiyMum7Jn2qi5Ixku/UBIMtGERWZ7TYw7vYyTXCbPTKN4NuWYTYDnuCTbe
By6doTq8hBhuRJbtW6rWLUL9gInKu27DzG/1aJGpSrvwUBE1vftsi0RFtj9dE8/md4MrqEw84wh/
g358nOmXY2/uIF9tkgL37L41qL6b+IPWXsmk7uedeFW4LMLUfpaNvKOdPPSBswHbeSLACrMG95mY
YottFbOKza+o5rydhMEjUlUJkiB3SpEky3QY8J0V4yJdq1G0NhCcGal3slvCP+YDuOnVLwmSo00Z
hhVqjRoZi4gBTQVRTR53AILbtQi0RREwOh4+qto5ck/dAzMuB8deFRa/7w8kGWMe5NqSfF8v2KOh
XkwS0xJglyN0J81vA4T8darQEjr4Lajhru/6e6FBWJwCjd6lMF978M1FQlSQL7PvuHMwaWibhj6s
uw8n68WKwP9sN1xi+wmvwy+VbGNmn+jaNsx5mf7Z7rTIFPc5GgrCsGswNB7uOhTOJjOCS0czhpLy
RGlBC2dG8cZ7K3XCJ6LRPJstHhy9nnNUlWIDxiYXY1ajzps9eXux0+PpAQX/u+nVa2HYEEowv/US
h4skum+t9qzr4WMTBI/zxS965UBzCpZGOfbzWpI0kUXyyx1chIlEXeKhVrDUreeodO49ulSSuuNv
ZfIE8lWqq8E4BsqwHZPyIS8/TRuwVnF3Pxff7GRPnBYjSmR4auu9dygzysQ6astxS07eLuyKXdEW
20ixPjKH1MZkXgNcDT5CkNh34admFbMGxYHdg4Y/txK84mLKRONB7hVVbvNufAmL+jmd2nbZUp8g
5o6fHZsguLmorDXyLItRPWe9pMHUWF06PeAdCWK32OYcTcXA1dmtCK+MV15mkG3cQNWKErwAmrra
FblQt+rZHuVsXsMIsJls4JPu5GXW3hw6j2OLbtPK981AGZm7062KQ97YMl8HI92I4qN1Yd5ahIBr
1TwvWvUx+crZfDOVcU4B/1jn4S6KYq4fTJYNt7wAuT7kaqMvB6u+I0IzplMh4skrsY3INtUEUdYN
8q8iEGjU+N2GsHlxUbSXo4n3YuwMTAgIZHc49TQng9Ib40ZsCI46i1pWQ7g6Gf05T8BBGnd2FDK7
kxU236bMVjzno6Hm19obdrqh9AsnSY6lwIgbQ6BrlD2nFoBdIp+UUv20lOAxrQBtIYgrSUPeWPGC
2v2QG/Heke6qH/RrqUVvWV3PcXXp05ijFmZFcDuW2l1cYycUzJF2WHpzkuaLOE7GhUDo7YX45blo
xxO7+Madgrp8JsKVqjKzoK4onycIaMXLOKm7rLbWNVZ2jQ37mA0oBaskdRFKe0O+nvsdPAaQLOfy
ZejV6yDxaEi+5s8lvnC4kFxW/OQYLzxaGBHN5z08SiY0ubxQa7EB3JdiJBqRDPKqVsALx1kpPr9k
1609r1p7Nv1w6/Z+kaanPD7kTXF2hmerV7AIDnrWLc/LCouTl+jLdOq3jmy2FWhY41X3fem9TBN8
PdKeBh9y6tl1aWlcY8McBpJrS7Ssy+xG4aetnHJJQ3kx7eRE4OGDanpg85Sb9Nk1p73h1vTd9UM6
sibVvnz+OSsKBaPfsj+n4kYUe+XDtvxS6NSVNPjM9ep1HJrB9wLxq3WiF73Ov+T0ac9MiJ8is6im
lRpmpCq1zySAYSsJSS5RtL1hj/Bu1Yo2OeweDFKdCAhfGZRBddySMsyJYxGnFxBeERCeixzis+it
+58XRY8O2yIfn8eqeDT06Qli9VzNtJ64REF7b4fgcrm39XJ2ZBkg+u8ow8denmXt7TWrXo60eOWQ
byek8aTOadxMY/qpGF+t2mkLdY7EEoOxM63mYjnVlXSUM25aj0pcnuoc6WxEe28PbrionfG50JI7
fBuYf2jyqKbB3unOphTX0Hoehf3i9c2T5WXFqmRTOJLZXgVxhmn5Y5OKTwwhPnSkon6quSDW8UvN
P6HSlNTy/SmffoG0fAKu7uFSFn4vyIy15qcbEa5AHJ+3pFz4TkeavzhE5ewp9tIz43MA0waNWLHQ
2tmIun7BdBAzf62iSdSGq2JXj1MLGGjaBtYfA1dcyaOadYykCO+DprrUhTjNfJ++0O7F2K6SalrC
mlwotstJANwc4lpQ1d13KqIIQ59F34DCzWrQSk+WcUFXLJsVjdwvSHkQT2jnxwbClj2bOWU3W7dW
NWI3P8gZkHvdSVdfsli9uGXxjFNpAKtGHEyv29eVtTHN/KqDkzo4rEAxt+KPHvTTNyLtlKTBG65j
66knXpZ2jjHwJbHVJTSdpeF0r5ZRfUtYYzw69jXhGMRuhd9FNzZLNa1fJOKg3gTKZvyRko4Yyu8f
Eono0qPQumevsHGii0mVKgWVcE1CzxQ+RlCqfJBebhtNf7W6ePvTeIHLgFmq2grqeFFzxePyQpS1
GF4cbzyJNvmcCnIc6jJn31ZrJK00uG71zpCaMgkbH/WLoCvT/7mJmL9+co0tAA2Chank33lSg+SO
6TZ2ku+fmjnEncPvbOGr5fDJlOxrGppX7VuaU7lo2+Kias5bDbfISdtbRIhr6MkdNEbsh6KXvJnP
71lJR/7oUKpbT+ivWkCDMH+iJuy/rEGZDQHoTbrubv4lLP50YDXESf4c1jQreveYuuEvBVcRfya3
RNaINH1cthE1sUa+lVJ7YAjWSjVxa68dOp8ZBkmzapP32gMeFsfYJK4OH8VLEmZHN8E0oLasXwbv
5gbdxSs6htp0sQoif7rv1p9qHK30Zj0qyqPalldL6g/z58klUYkRqXOAHoQfJvg3tSnz2KLylj9/
CEfp6uAfoqYQTyuMyUAM0qMZgiTORC6zVt9/lgvyZaB+4sLLB9Uuw0Ve3sqQkUMbEegmbQby/TuD
IYVOrSZANj4G2FguFRdqb16nj0Joi7hE7Tw7XBbz3DQRMQZy3hIHigJum3cvO9L4KDF93EJwf9as
D1vr10XDneRimQecaozLbLLwNmgsjXNO3gFmPc1PXhuca9ZifWQYB5EMF8xbbk5/EW2x19gLmULJ
QAKxj9hmG+s5S7k6B4X97lX5hyR413OH+wA60mQjyhk1PDhGcLjcoJqIlZCGrSfZN9u1DYYxmnNM
lo3yanuAcz+1XTA4T3LEgYV5XZ7BKlHvad9KhrjeCOAfL70uXlEzHQO3eEyT+rEqCDubtdm1UuzD
iTlN0ycLtAcfnuh+ue5VdYuEEshZRhZUqp/jB/XxM/ImuNjKrtboEqr+wKO+J7ji3Wm5d3RLPA4E
bAaNoCYrx92Ew1GaRLdQ8x4jpAu9zD7zWblKjvz5Z70oRb5svfBcpNP9aGK8GnT6uiONPYwtw8c/
47Fq+mswp8k38dmoWWdF/8uzgnB2WmI0kXabqcc0qtbksAwh15ZpvMxIUkpDa0e6DXtax1Ca48Is
1nob4n6kXesy9ocOLkAejNGiRQABD4BzwxEz5jsfNop9j6jmOhYx6Ins75vQPbiDhfkXR3vx1bgS
U5+M4wAgLFTDL/7Q8N0hAoSK1/M+mR9liMwnshi1K2SQRmO5EYrx1PQa6VrUDhGkbydLydEeTuFJ
nGJFe+0AZxYRuDAeLp9D5nBzE2uvONl7apPDyD1UaMa74roHqN27mPVTZ9XXwIHiNFc3CRdVl98Z
WbOqmuZlmM/0ifa1iLc/It2SkpA0lNmKiLFJCPtB6lg5F9Em7A2mBFRu1XzPDG5/hCLAnERLb4mh
vdrOxKbMqO4M2KQwOUNgHFMivJwOVYVNRdj4WZ8vPV09VP1AUPrIjrxmevFAgXyf2t5HFOrBojnU
o1jVvfOZhPkh7LNLZY+rLGVbTM1bFyn7uKrPrgpRNCYXuNYcbJdafTsxTvU7HAshtZ6spH0xyxK/
GlKmAgIN45R7FKLbGegRVG30roomN7bNKKQJdzS6r/NahITxS7bl2Ymaq5rcAl1u5l9YZXO2S9mq
d+SePhJo/OAp2StC6yUMsfOs4nfG5I0y7g4dOPaG8V7RFNxsovtM77flDNnNb2219q3r+o9553bp
r9Gpd+N09Cb+c1baO7XCYsyLBYaBBGxHLJj5fCdLZOOowYOosBvk4c9He2B7XLyRuTtPbbb/qR7Q
eB01j1MTMX4awobdmC0pGup83go3wr3OjR5qS+PFafzwnmAaEx/j2a3QGJIX0+w3U50eVD770BuP
84GNTud+IgJvNn7Q8+lVA9VX32HGMOrtT0NVvM/rDCOUDgPmYqM6U8TGMb6xvDmSfLKu9eTsTReZ
dicZyk2rIF0xLHMnzWZjFupzO9zyoD8OkfZuSJgyLhwOId511VjKrFu3nfmt2AfS5E8V8pa0ap4n
lNyKnV88wLMq0fdm6PhaLX8FFHPGQztAEsc3hquY+l2Y797oEeOorUUqD9gpv8dp/Tp/SRvj5oGE
sBChRYWF+0hwa1AEx1HGF084TxWPP/5/nJ3HcuRIlq5fZaz26HFo4Nr0LBgITa1SbGDMJAtaazz9
/TyqBRkMY4z1orIYJDMBOFwc8Qsnf9Zl/RYLSPBB9lrqY7RJ/otA7EVWgpRguBc+R0fHqmhTdvHS
lU2a+7KKVxm97Xy+ntnv5TjJxy+t4qeiWS9tHW5DbcmmsMKwHSdrZTv4JdAuY+vUNvVd8zVBCLRG
2Kep27tRNC99bOwaXb0fMY8azQTrm+leSbvbIJh+YMB7Zwb4jMT6TZTnXqeWm4HRy+rsuzLVT+jz
UOd2rvFYuLUpkYjxZ1qGUEbEi9DaW1eu/BlCJgKDOpFyMMRbZ8puphIVwSaAw0WRNInqi1h/ygs9
BAs5/ABwTQQcz9RATXb0QHa+6MfyFWF1DIOTBvpwn7m6yd8lhDRQu3D6YRtT83rEuvvWHufxJRI6
sBBHCa9dFEhvunkgnU6i6UVlboyo97UJOYw2sJuHqRHdQ4xYqllMrQMujQAQ7DvrUrGmm0zduAgP
p9bOKsb2oW3d9mFw80VihtOumwSlXqHb/dJuyTFxxrI2bdsgRW/T4ACc9TtMx3TlqCLE5rdYTElO
lhMTrPuNPu2CLHCRxQLa5yRgQvDVusQorb/kO81a9OkPnkK99AFyXihK0C9xfNSvIDRs7KlvdiK1
NVIK/qhl2tjjKrWE1tZd66CDypJmcT4Z/kMa62KZG0gj+uauDqv6Klc75OF9+8JKKh/woBIs065T
dm3cB8DCusobXY6KcTR3ZnQfG+OyENafiosCYpKE3/JAr9cAWH6irlldFEqTX4e1mOiVBT/tmVkd
JsMCVctfdRDLAEIsk4Adn+iZ09ddRln6ZPbDW6R2XujKxl+vi61o3OnKbaHaA0Z7api9m8Onv75V
1dhYH76spnoZ4/Szd/79vcMPKKGkV0yqiHINNpL9iCCC/DfBnwB6HyvPHstSlr4QJUuQptAoToga
UiCqwsvOAumAfWBAZ5U/+qGlctnqYMCVpN//+wchZcftUGmXsQUmes4jW1kcvkS44Z9f+ojYuWlh
EGSpc0W3md/868cG/lJ71TDbanX4bu3rMyeEg6t4/gSuzFhMWu9lbcAKyb4p2kxdtslfJhfUBVTK
yA3oQ+myrfPdKcRD4lAj7wHvWymRIOK1GDY8zVl5q0cU2Cn9cGIm051GYTOluICaHyjKkfJUWcaN
56jar0aNrYs6hnxQ0iKjcmQBTqyYOEEtEVAN27sxqcFlnTXBpaKp7bw9fEnx7i0Nqn7VcLwMq6AM
7SWIqwI72yjfl1KnUO9d93FKneAm8fs7jWT0UZ1YO0J5bRVf6xfCrjwjnimJADhThIu3fVpuCqt0
AAUMvwbTzX+0w+xcsJniRRKPV4T11TaqY2c12/r8zFREGWYwn+NKXSV6nFyZupJ6nYFyzGAO5V2a
vAbI4+0Z4GRZZ9afQ+4r1yKmXzgNBtC+RvkFnbTENlWr94b84/DVvz/qhtaVOILzk0kp+vKitVuk
kGt9WJdDt8j64HcflM8Daln7aE35RfzM0LXwAscSZP1J6TVBY3sGarI7EZCqKQYUWGydlFujJKTv
dKWhi5IFd4fvBbESr0GooEaZJO2lb1m3jdpVW2rV6sKesv6pdcJip9HYX+RZMDxlvhIuzVhLPcKR
ej/Hfr7qCorJU+faMJUFassFxQPlxlfGlVFyNBRD/wTi9E0L6/gmyrqdG1UVkhdJz6F9AS261f1N
geOaV9Zq+axSO1vjSy6WiHOUz0oQICqpJNV6kh+THqdqfR6LbVjYxXMbmHTfczDzpjYi1qfjD22n
ZuyZcA2WtigBo03JhIJhFt+gf1WvQKN/78dC3AQ6Jdo8iOP1lFylU1osArtrdwiIWkAGynKpdn4M
icxm5EPfuNC6Ob5FOM7dj2qCTl+cjjdTlb1GioUGJqWoB6C8Pyk+PDotQEIxP8RNH22bmCJFIMZF
h/XuTS76YE09DiSrUdq7zAozWgCuuo0gu/qzqdylrdXQnIAmFKhuvQP1gstH1JQbHwAU3qtQhzX+
GV2/Z0/kj1Fihuia7A4f0YUZrijs8HT8MJW/RjM29iLfUlaHv0UxYr6P14cfHX7JyUZ7lQUM/+F7
EckFEgzq1RBa+0SY/XMML/UKkckECc5sgJ8NTRY9mm5hy495MM9rYTXFkoBpeNZiegpOmz5nTWls
urEevuMFv0nsJHnUrdy/nlHIuzh834IltbQx49vUhTl8B1u6M8OqexiDebwRA3H84degdNN+pp9N
1SGVIS4tGaEH6KuWXTci6sVnMGT3qBmnC6pwMvhMQ+B5KpDrMWn3//7DUls+Tnq8w7jLG8ZowBOB
c6/vyyt85sxrJ70nmN27dvqKv8BzlqG6YzSPsdZZ14POBjTo38BUj7uOYfLaYmp/qBXtEriC0a0F
C+IWPdC3w/dR6DI8J6WFbrcI1ebIJjy1dMpo+4fRZQZ0/kkQzJDhaRXsrChfOUlN57YW88/A1F7y
aUjvQ4BPu5kuJ3B9aP9mgepoED9pQabtyc6kLXCbUy5OjGWn9feAGCD0Zz5i5nZ3FeSoJvsoKl6l
BJ2LlLDKmyYHy3ZavDbpodg7Glst/OqU0kGwsGlOXhsY17eacg3L3gcSJ7MLw8dPJgtCsLkaCHJl
Mq6STltH7chf1uqEhoxTrSrw4jciQ0L8gnIh7otmJ7zDNzMHrdZ2UjbI23SXI1r3l4nBvkaUpf4e
URRfvfteQP3+0vXJuCqXUzVBAila4euQ7mmh0vNad/FPYQzaLdcM7jWb39b19r6YtOAeyUu+NZbL
zpyHJ5wnS7JiZCGpUgJZIUS90pBRXYRlESG0KPRLU8uNy7afH0Hf6yseX93NekmOa08zeaH8/O6b
hy8HwBIohSLm2O18bnOrVDjiHA4DaJFvaP/ki44y5kNNZ7W2C/RHZxLGbCjXAZB6VHwdMHxof3gi
VK9Q08ovQeFnDQrS9MPdRdr09aZFL3sPGtXeIB8MWDeXE6VunF3kpLd5/dtm97yw2pHY2TYaOD2m
swhyugWQQOtlHk41rgagYUZ3BH9kOM+KEWRX4M9XGaS+ayM1wmjRgIsMw1S5sad8uAsVt77DhmSu
7tFNx/qY9tYFcZoHjXAddsrWgicV228x7gcFRbVMadaaHYGA1ID/TpUAu1l/dzmeqV2jFj8Ny86O
wFsZz1J7pagx4XAzELujY9JCgIEg7GyrKfVVpUdvDTRPOzOuSqd6S+dgIy9qacUysNJ7g7ZTLAOV
4NYQJRytGCBqqIM4EoN5a3SvfdBt0SUGkQ5mvHmJomgCvzZTMHP3hjpv8IymRxWADFbClGYoGWns
grSiDIiXrNBfRyf+hgoRoQfRZdOpL8qQ/5A8EtPX0Ef1q5/sK/ptgKzT7RCK1EtBc3FvfDz8wAxq
f1MZ/UaTy93J15aq1c9uZLWbmYMYDeHUeqzZm5dCp9AaCuJbAu5yqUPLuR1b536ygmE/DSWQZqGB
F6VePV10bfsKQ8jZlWozgn4yB2eX+OC+jN7exPhPAhIYHzvaUVt3hsjisUtol0aakEx0nbGODF2s
4hHE+uGX/cAcrgl2UEMnhYcfUxJOjdF1hqT+tZbmqNaUxMqE2JdJhRLyRd7U+Y4qImou8iNp2z9/
QtLxwwF/tbIV+BuW0RcCzMm/vjRzqsUXYPLq3V9fEmz9DCJLFumq/qorkx+05+ONwdQcIR3kJfzg
n1qdIpVrA+3bC18vNiNqoaStLWBL8a0AQXKTyT/wIfZvmkm5h0GLdGg2q1djRYFq9osd/1ofVv2i
qcZ8lQEOW1YmMNrBDP1d7hjubqSmiPgztSYWTw9kaabvkJEMaTSlEgUcRhIACG40398Slq4wmp0u
AXiAgugRThmmUWohXyPFZbg+LgxtL5G0nbuBXreOak2t/pJMT6cWZkjX75RoxDO121p10135OOde
0WbruqDfVy22XbEKPOTwR0eR9msK2glipYlUp0AhEk0aTMM+MtAsvcSUy2YTliVPSTWNlX5PRZJW
fXGGWXviUpZQETQDHIWqxbFTq5PakaqAO4APYCzhdsBqHS5JVRil4QyH8wSfzwI6ilMOgFI02474
fKreF7qe0lGh8LBEJntp+MoW1WyJki/0ejM5w5UUF/p6LE+w6D9c9YjNN1lg69qOqyLztc/S6zlM
biSJPqia1VidoSye4Cl/uNixyiDeASp8Ky6mqjDPk1tszD1Jiv/6mU5xQi2Bea1pUS1xjWPvYbNF
XcUKHdQbYLnk4I/bIL1EAfvVBnMj1RPi2tmpTU1POt5bWnnmTZ6aNKqqOtiP6WivqHIY3jEk6zZG
ZctNkUqb2m3SIStJW3STxeU6ztwz/Ndz1zqaNakIqkEfJBWpnfY4kCzjyrqgN0vbuDiz7E5NUAQz
IZuipIyV4tGy68tWQ4QqVz1NKZ5yRs6H2jpRNIyQoZKjKQmnJm/1zNvUP3M9kbERiE+h4Ok4lryv
d8PZK8PQWOWoei0RUtXYFwNYJRtxNLrfHHViCYL3Rr3WjXwzjtZ9rhBkG+nm67s4If5AcUE4uqO5
GvpCkpD67iaCxMngESCOofj1tyIQdwDWPEDv6wjmbahih9D0Z0THTl4SQWJbMrr539ElBf45mZPP
bAg8t+TLFC665vm1CsWb9vZlPPwHL5g9lS3Vdk3zk/Zu5wSJPUa6oGErKSftZrQvbESSAgfQLnue
r8ASEsP6PxhZiwvaKLoZCP9+HNkuagsrqGUneXagkSBAYW7Rrlupk+NF/Vo7q1ZpnJAxkHKwUm/P
Rs3NOZpQtVWWPtUVAI0ULi8yEnEC+yV0sHs9iB+ReLiTXnIOhZqLNEGVvnhWvzsCWdY5eUpS5J9U
dfqupPpestyl0Z+AjabN9TUS9a9ahMgl7I66o4qudXcmQajXd9Rh7Wq6mJV0j8nTotGrvYHKzEVf
aoio9e6GTgauJMq9orBf1GP8w1WrP+sAlHtshg+IrOz8IenPHG+ndkpGHWtU1zLgh2hHQ4HTSJ0Y
CnpG0cxdSe7zYMXfYDTCo4Wvo2czZct2E6Q/JyyFwuScPvGJ44eX4MCidxAQYGF9fPkUGp0IBU3T
Q+OagnC6I0G/83N/j4DVwjKGq6/n2in9Jk4Ex0ILGUkaBJM+Xq8XuBX5cWP+JRpTkOTQyzDSbtvb
5Z1eojPVbwedAh3Zdq7FXpgloE+9ZtTWIME34bCA9gNM9pw06Ym1zoaKGLCNFDTCUkd7qz+JKImi
zvRq5C0k2mTgEnIsRvpSUEWX4eyfYdGfevculUkDmVITUcGD2se7LS1VQg2S6IjxGIL98j8doRMj
0oDdq7ue61rCXlsoVqlW8HOi1/T1uzj5yO8uf3RKVmII+07t/3r1mUahlwQeupyH2dSijmjHVeek
C04clh+e+OjtI10AoFU+scTbYBzx4gp/Y8bd0me2SaFxTfW/YYWy1vsa0lwL163ZmoGxbn1tJd//
+QDzlNIU75HmpINsmqMfKzypdCXApKoQNOjTNq317DPHWGpG+cu1sZ5qMYS17vUKD2emqQTQ6pqy
TZtzYhafx8bglKH7iFY4Wr7WkYJIMSv1PCi94UncqETIjeB2XVagpdJ1rICeVQ7AyXytdj+oLW60
Nl7O6qPZBdvWxNgnO2d0eELThDtyWRAuh+5nPSoM3CYqHRjjOW5BS4qmiD6ufNNELaYlK4JuD+qi
HkFDA7f9em5+3pYMoZIlW6hdyrNXSp68WxqkXTpWQK3p2TQTVZBmUstE7gVaqaxo/my/vtznpfDx
cscnfdAUil7WrMQGogRt90GKKTUbxKgzHyyrfmYbPPWuCVBpv+Eea7H1f3w8N8mDKkB8CdqQvrFQ
3J6mchEiuN9jBvL1ox2C3Y9yITybxjEr5VnY548SDBR/3C4C/wFUyLyzB2OZ4ypdCP/S7Mofcmht
5phLB17ucpVtffed9k4ONdWMjSq65X90Pw4yZweBQnH07IgWGbK0Z3pVgKqB1qzranxp7XnZ5biV
zJgzxddJsIan8SNCmn9GJrrjXOr4DfhM3td3c3Ke6aqLtYMmGKCjPTD00dHQhtw8RO8YFNANNleq
SFZ+X1/KTefry52cZ+8uJ+fFu2ldj8aQId5lehb1xsRJ7mrA92GGMkcJ1FLb1co5XfmDLu2n169z
vqBKhWWxcbSS/FgoNEDlVKu1JwdL1ty1FiEJgxx6Od0lbldLs12Rtj9slB4zqEET0iQljRkoFZcK
WIuZw0fXqNToJSolSehQl47QmgNwihgXtL/4Rtju2u+u2witlmiVae2urQOvoMNX1un6PxlGhxqy
sBxqn3KY3w2j7jZ+N2q8NYklyrQrBM8v0KnZJThjDLhk9POZg+sQlnwaRQrMuuWqqoET8Mcrgslu
gAVRd5+EdTml6iZPghuedeNI2oLEb89dsQP+LgHaFxJ2eCAcURd5dljeEj6cCvyvpwuRZuu8EGvU
KG9b3+sH/4Z66Kbq3e2Qo4buUOXWIRKblvorL0Ycz+bLeTQW/aYFzot7X3YButAEqA+WAoWP3r01
cuuhbLNfBvBy+YYlkEkm2nSPv9fl9ITqVIT3UOIX4NkC55efpr9rxaLQt6X28lsFjRNMw2PLbTic
x7U6PrqNWNWOA0liQfB6XQLFm2qPmXuXAinywfBQLtmjDvcbZN5lHAXb0TVCgAD7ujd2cXH/H7xw
JON5cCQoQcV+HH4VIV4QqbqBeVq2UuBiGJhBmDxu2eKjnGnrJsrPHAm2jPiOXzmJmIP2uQWg9thL
uxjchH653BpK/ZIe+EWcFZeSAiA5bbN/g4P8sigVQL4gPSVZQJUw47jE2LO0wjcJz45x4daw7/KL
q8KwETFHrhvgGVJdq3kc9nJDTgsCXSnaX5Y6BozdbiINWVTWt9LGraNonvzevEJZD8zei1yRSq1t
gsm8crL2Js2yR0SQbnL0nlLZTlFZxkQyVwDNXuVL7ut7AG2bwLeRW7GAKA7Orz6EL8N8lZj6wHWY
W7BwY914CNwXwAv7UgivqMWNkUfPCv7papTBZocflBY1HhlcJMLSE05IdiYV0mWq82nA0RHTULcz
cPM4WtW+nTutO3FQSbYoB9RK1/qnqQFNKAeKjHCLk+YTEFBUCbMHI7zq9QE8XSgRtTdBxWijFT/q
d0nf3rWi/pXP/loYmkcR1L8YYBqWjlhhuYI7nDKh5TLp8LeyHd6erz2JSNPVd73bXMLnBFqZocuE
Z+xNVLjPNmuKBv3Tgazz9cQ+oflJ+I8CkskBjR/GcT7ka2khhgIymw/sTTIQ+jB6Qer8xq2yK9iP
Dcupc5VbBaxjhuXi7D4iq7IebX/Xd5D19HsJPq8SIJ/kLqxgeYqnRXKmoqbJDe745Uh9Q03WgWSJ
4uMKtGsn7M2CTkAYh89O3P+MI3YLuTfF6S9NkXDY1suuurF7CKUkwYG50GjisQfZndUgIvCzdcGa
Jy2yWIMmfgEmB3Mc/6kWEG19WDK2RefVzV4aSU/6ephP3j2JFg/gIgdoHh3zKB/6Rqcl+FASb1Up
Czd8Hk0dMXFj9fWV5E70aZzeXenooMgEvadJyCuhNVg2tN/Ncw5NJx+GSrjtUCECh3h0oudVlrc9
PQ9ADdpKps/AxtYJk1bmJ18/zeFc+/Q476519NqbGUNpKwwtTxmHxxlw3phbezWZKFckV3mc/9TG
4Xmakz3NbW9WANeTH2VoNsQ2Vmz9Y9cMmzO3dHKEqcnJBaOpGHN9nInRUDk+kqEQ9kT7LLG7joQZ
k1judCP51rQcBhgWmvOEJo9UXqGn5qNgT+HenfL4zMRSTwWQuEdRtaNrQO3saICAVAxahqiPF/oz
wLul5PjgIIq4Rf+saqHXS0zQlPwaoH9LBSINAG85ZThmp3cDlAyza19cjtGvB+kgv/fpvdE0IewD
o/OpZNtQPnbjjjnSVbMgVzOwo+1uJfYWCCLh95ssc4jKej7kVhzpEjxbuNFat7C1rYpNVpmPMxYP
U9vch820iQES0oD+rYcQmXTf/+nAXk7U4E1GD83s30nLharvFnAyvBCf29bNlwd6kcTH/8XBgN/i
VzUs6uHKRgS0BsPy9WOf3E0RazZU1jjx/LEOq0osnxTjwOoj2M1T87lL85ss7zeqO6yUtHrGN+1H
qajftVx9dmoEdNk82djufCW4FOZWIsvzwlnJClQ3vJqh4aUAtiWa9es7PZlbG7wck6ofvm7H+36u
ZkbW6liPH4BvuJy5GggLI3+SmZjF+5KxbOqGSwzrX89c+7NeKHgRSo6ajGoQrjyas01Wt4UmTCYH
2SZyMj8K2G4YlW/bxFhQnrlAvtibg36DN8wuQ3Ht6+uf0HGW13cRsNVpHzIVP67gMWTe5KbKBjbr
N8LUPAyXb6nFriv8DkqpuRdEr2azMKziHtLJUy96L7EVKAqCyl95V0jqVV/cSAM8jFPWNu7Bsnjk
gNolWPNI3Iuy2OnUjWROTQK8o8903Yt0eyAWSCi6H0MAmONvExwgl+5Bb5pP/4f9wfjcO0GrkySF
ig51z0+pSjsjGiEEzypbpZEOXkfywSpS64bsUoa0orPAo1urCl6F5JS45m+/1Vk//q2Qa4vsqU3s
60RagErmUpys5QYjaX+aFT5YETt/Ahq0iYvLDIKe3ImlDrx8bByotkbwS0xYSqfNzgr9b3JXlmtT
gakT+8oqZe7Jnwla6pI/8fW7Psyl442ILQjlM8ul3HFcV1UzK0Mnhbkmk2s5vwdRPNrXh21EvhyD
IoQMsNUqXXc5bipGfaZ9dWqHplvNpmAytJ9kyu1SKdUg6rgDUvqaeqI8/3MIRPJpDcgAZ574VI5P
kxUfAFPnTDhubgSoaqldyR6k9bazVhCn1vwQ3g80AQK4DNdxAFs72HvrHgYCXXbkUdA/dTq82DV4
CSOUH7V+xd9gPfjaGTOpQ7Xn+H3QmqX2hHwfhjZytN6lztDxR1U3asuTWYwr2em+o+xLDY15sZOH
PIh6zK535MCbCvK7jJAaGGFQg58Su3iy4s3Qb/O4vfInA7EkSIVof2cyiylqXA5Va5/DhLXKFuHQ
ftXW2RbW8LXMEpPMXkdoGjacA3+9f0WrAYw0+56o8cxbOJG9Udp2QMbRuuRdyHX57jl1juUCYivm
XGUAz8XA60It70JLes6gC1QMKORLyo60ButqOPNfX/9UjEbvm72N9BE9i6MghcfrwnluLa/oil/I
EskwqVXzjY2a1NdX0mTs+umNkhJrMmmyedyPT9ojDtSQ9bPDIG2WDG6/0EtCC0FTy+EQqyFmOM1d
QQYvY6RJKdH7oj5hJCslGq7lywmi8S21iztJrgzbeeH29/Kj+zpbzlYKPhr5mQLOqVTPwrjVtNkd
TcruH++5zZO4LrrYOpTdEFTxIk1ZWkqya37309UAQryczwTmJ3cii2UJwsPk3DmuIbQg4Dtqrpan
S76537X3yKJidu3ZZSeBs7+Ef2VP8Xqcy5cK/b3zDZ+TO4OJeZWuchx86n1BjA9CpbQsj8Ry3buo
QtU3ciMqAPQHwT4S5ZnVfvqZmYUGtTLprXs0DSMjbLumo8UjUFBEEAtb92wHCHbvB0sla1DL11dy
hTvuD7vyafrYZ6q9p9YBGaNOMEahWzsGguRRYPlxQVtN7nXyJec0NqRAIVXdr9fBiW6aIWwK6uRE
rAXzuFtvgPeAAkxncXDmt1q1LuSUlwoME+X1CChwo+wsiDsNFF7Cu6+vfmpC2xi9SpgSucBxOKfG
TjUhgM3FYQcLWbLGB6HP9qMBSbh/0gPfs9zxzOF6aj4Bs8Buhqo+ngBHbxd+epA2E900WV6cXWVR
cHjKAXaIH2XseD77Ovk+KSZbgsyC4tjRtlr4WZbQtSHdwShDtkgjADVGbx2EZb4e0lP7Gkfovy51
9HS1WZtI3di0gHDOBKKwNKkAOVRFvr7MyRQXi06UUoB9CYSmP+5FCYpnndbq9COcRWzYaymVS/h6
GeoGAem1La7RhFuj1ayH5XqO49+yP1mzdRz6lG794+v7OfnYBItoLeI1zS19vB3Lr2eiNkG9Xljr
mC1B9gVkcvX1ZU4eG6zJf17neGWifIGJSknjv8Tuc1S7H7If0NNoKZNxJVtCflPuGy28F0h6dp1/
GXbBZnTd1wzth7yQSjjadp6Sx5mxQutqYxIxyP9rEOeomC0Ve4ny4Jl1diqYgyHGUYfnDHvKUerS
A7Onf0FfUK2HbdA1G6SlFXvR6so+deq7r8fo1PoiRXEcABKwY47Xl5hrKDeCuhqJ2oVw8k1I27WU
0iAFdsVGAvHVOrNfnsoL6S649D2pbYCiPZqN01gOEMxM3UOBbYmY4MI0xoegwpOXkF790wHQFrH0
grA7M7IndjCmnCMowLKnfDKNnnKrEeoQ4clCT8VtYgp3zcVMcDrW6aqSLHMhhW2i5Mx1TwyySpmC
jVs+Ncfzx/nOwgOZEibkQXhlpZTbDb96Boud5Pm6mLI9Ahlfv9UTEBTjwxWP9rDeGNOpsLiirDMf
VA1FZe71bmG9qlb/dlBrhU/wVPnDjQMzG0eL+r7JxnWFIqKSlbsKd4kiKzZn7uvE3CZkpW4B0hVa
h5A7w7uQVU0TTQANR6Qtg6bT75uE/FWvrtSyelbxEMrm6qHfjUidZGb+iMrFOKe30j03DgaSXd+r
mJVf39PJl0MKQ6VClwAJeRy8vyUUGKNesXR4UWKvBNadCBs0TPJgJaEqZuJenc/XThwxOGBpjMEB
vnkcGwZOLLRQr8FBVPEvueLs1t325BGN6LdfP94J7AdGOu+udbTZmn0Bhy1qjEN23ls0eRD43Vbo
zCUz9AFkeJrxGkLgtZZVez+099h97JVyWknjmjP3Iif6URzPvbgmMCwDcOfxhjyMBrGSglBoO+Vr
UixSM2MOttI7ukUdQiCMbqCvl9wIPV/F9rmQ/MSrhqKM+y5VVdCV5tGqsBw/FXaa2J4mFUxlVUbW
ymQbUVaidEoxiTGfi9lOZGlclMvRxKWxd2whJubAn+cmsw8VoL5rtx0Yn5yKU2/711N0CZNh4Xq2
XjyeGewTk0wivVVpJcgG8wl2l7WGGUE39vy5QVkmVLERRfKbzHUa2hEVPveQh5u+dSlWzq8GPZrM
RgyDzgE1/fOh3KmZiMsn7VZZJ6FidBTtuE2m1UEVMfyhf4kG9Y+JspBDtniA1vftA1nLoqFtX4vc
kz2+DleNAl1T347ObEQnZ4IFSkEWTGhlHJUI1FYVteEgQSRLVoOtwB7ayNTRreD32D+TSvW+fhsn
X8a7C8oberfLtNh1pqqBiL7u+lvcFRaC2qNJU4Ma9rnzVW6iR6uMSA/egqzOEEAcTXPk28YU6zD4
xbhpSxkIFTMWaDtJO3A59W6GAzlG2npKTRSNs+yyoGL0j6eWbf2vn/xU0qK5IIAQLcDW69MGa/dI
ZOl5bsNgRnCDsl4lcgiD7YI+paesp7mC3I7yRh7vo/zMez4Aez+NBYBqIbNw7VNPL6qLKREdS94O
619SqQGQ7FLqQUlZEWn1Ndv09wrrRtW2Oa4kBqYGxL5fD8EBynV0F+TDZDAGNSXBnv/x7YtqNruk
ELanFMGrlKYCaXbTo9Mk4/7CvS4gfEROtiEYOtRuZMcrKXAwgIp4raIFF6LEICuYcrMgatjnufng
o8ohJXgaysVShQQ3uPXKpfkgzy0djamOFPBfGf5//x7/X/BW3P51283//g+ffxflBLMsbI8+/u9m
eb/8H/k3/vUbH3//f7+BJC3fXqOXL3/r6mH1ePwLH/5VrvuP+/Je2pcPH5Z5G7XTXfdWT/dvTZe2
hzvgCeRv/l9/+F9vh3/lcSrf/v7Hyyt2B17UtHX0u/3jHz/avv79D9mGE3Jm/ff7a/zjF65fMv7u
Hp2rl/rkX3p7adq//6Haf8MplzBDFuzIxDSmwPB2+In5N2rGlC5sE+4B+DW2BiTi2vDvf5jO35g0
+J5hbkYSo8peDz7thx9Zf5OILuGohgakly7pH/+8uQ+v8N+v9L/wrbktorxtuBu5JXyYoKasIfKc
jqrbzqetmc2+jv3WTL0eoheSAqivDu1Tg5GG2ShegV2eT3VTQS8F82bxI8WgQ1Pz2zp6fTdq/7ix
9zfyaZuU90HyYwrhABgWR1tX1kWxqmHYiEsf/cXYXSHdvAO+sdJK90zhSO64nx753aWOTqNxclOo
Qlyqq56bzr7GSnBTzg1FBZYbVEtqyIuvH+70FQ/pPi5B1jEOPaobatWWlUI77Q4HTzAU6IEoiPK6
t2qg3+fhuT7UyRcLCYGth42Xk+5o5wl1xjNN1NQzDYT9JmEvatCeEeVIFEfmTWSH+2EYvsHwHfNm
q9XuLjib/shrHI/0+3uQ4/Lu7KujLEG2knuIEO0QNL3igK0OZFMUiBvVcTZfD/OpOUTPzWElMY0+
bfltSMibVAaXG/37qVV32OveSwvfyDwHPD31Rslhia/ofNk49H18Mj+CIRxgBOGV5rw2W3VRYVsy
a/t8RNZL7S4iW11//XAyWv84lqBTLFfTYSbKt3q0QArX7dRMVDiJFFG89NP4qSrRgJ0mdM4j5D+C
Wb2cQx/rq3A6E8J8zttN6FH0LNltJEXrOHkb5yacy1iPPJs8Hf2H3Vzq91o6XdmxlCEy11Bhb1Hr
b/Vzgfvnls7h0uBpyRrZRo8zaN8u/EqNzcirTbEfitc5Ni+FndxpdYRqfyGe3fApC5Dtm8oOaDts
3NwJLmcDmjz/4r2PAO2g3gscWAhMf41YAJXGTyTRw4vQR4oLGZIMrZO47B7VIvxOCfWtsTGE0dwc
YmuKx40SPrjBtM5Vfwc6ayMjCWGNd2XXnNkkTo+yJXvmOlAe2jof59TsDsh9RDb+3bn96qgo3LTB
eqiH6wSpaoWsEa2vcRWb5SbImoevZ9fnYrocZ/hv2E8QMn0qt6px40aDcCJPr+rLKnF+5E26TBpw
A7RcgosQwj8Ke7uscZ+seVw3ZbP6+g5OzW9dAvIpp0PU1I/mt4/IhFo0kGIGd3S9uW6RurHRYEHg
UoMpkawVVAcu8hZznqqcz8zwUxeXhQngeYw9q+zj0OdNizqxxdAnSAzV9n3L4wkkwuZOuQDLUigK
biDn2EknLwrt0JDeqpTgjvYQrOGQ50ABwzvskCH/D5WN0N/sqkCMHCFF/74wlDNFj08pAu+Zrh1g
PLZJC+rfxydVpxCx5wCTeLtMvUmvv/nZjO2UOLNbfd6KuQwXoWnHRT6xC0u37UWTqpE3ucgsWs2W
lbdCc9XTu/D31xPn5LqRXp2sGAaRcP/jI3VzGaYoOUSe7wDPHvT1mE13FjtVUbNbxfVD3g8rK/Dv
nDo/w+Q4dPiPd2WiNwMy8KGudVTWEkE9GRYyaOT4xh5JJW9Q3ZuCHjgqBOFvCzj1oGgLfIS/KWZ3
H6+6sMXMMnosbSSI3eSNEhRavQa65DkOaxQF5Bwo83BXBBEWhWX6VDjdz+SqmdylgVIPtnmoSln4
L5bRD2FsqSa9ket/78puXLTRrnVTGPtPbojLdas9u+j0q4p2azTF7aAkP0XQ3LU1vsVzt0eVazH4
7SYecwBc9rqF4YrVs9Qe1F/9wv6TdtOFChM0aIcrNWm/UdB9Bf23wpRrYw3OnenzfQ4BY64uU/Tm
bLasSQkAadbbOEcfAXVLKIj+BpRHyvrRHwrFQgJTq37XxuhpVvwwKEg0/3/qzqRJUmNdsL+IZ8zD
FgJizKycK5UbrEZwRmd04Nf3QbffM6l0W7K+1pteKCWVVBWZEeB84zl/fzn8u7uKLWIXYbDFvpP/
S3SnzCb165a7ajI5t1bbe26H/FsQW2BM/FbGxahHft3/w4Xw10UU7isWwgkHTJbAqHT8+SKshbsA
4J94WWCNTrGdS2i6egplieUvjVZBCSQCnFyCV5HRlCJKU4AGkhk+aPCAaP6DA+2P384vB5qhL0Pm
uEocdFb954mJmHFvgHgnPApbl7434MTQv5///r3/a7z35zfhlzOc1FNhJ+dVa+r7btnGjYWMqx+O
Q1/Dl/qnbZu/BmF/frlfP+pMufYASPVQwTRwaXabmzibaXlolYoGFgl8T/uHq+uffsJf7velgJ+5
uTOPSV6mR/rcifQ6S6hAyGWy5p+eS//0cvsx+4cAei3dIYexJg4MN4UG68SUig/Kmw+iO2f5P433
/h8uYjaq9mCAROWXN7Qj2MC4g85a+SpetxPoQ7I+8CMBGrhRS3JecsUOog+fLPQ5rXLDwQkQGsMk
wr/y9xfTX6dPf7+lCLE5X1nftn55rx19NR1Z7d+No9BgAefUzQNElbuikkc9MJnKfp0LNBIMa2pw
6toRVgdNauo8+yehF7/NS/z339O/PVzQpPz3t/TL52EUnVqNjbu8MjcYS21UorJdAcJj9jzoLaIZ
vTi0QvuH2OjfXgaeTnRGzuGyF/Tny2BzF/BtNQ/tLPNezRYIkAuHsM36Rzwq76ul/wdBAhiG/3m9
/fv5w2WHyUSwUs9lJ237Da9s2InyLpvf//7N3D+/vzw7//Aqv8Q/ZVNqjGfwU1UlpLVliHQUoric
o//kZWyLPUvG8Oxfk2+AS0R9+sYj2u++ppoHu96yPmVl/w/Xxl/LnVyvJJ2gOQJq3KRLf37XfMZh
xWgT86hJZ/L0POFJ0zznalrrg2SoYKEBQ83VGD3q8f0/HL2G8dctBkZvLDoNju3veJJfJ0/ZGkpr
zUFu1lrIgRwASoNGX0V0xRZnPXQuqzUgx0LLjdmMPRoqAMkfBHiDKpNnVdOoS9bLc+az8FDXYjj6
pXxlpkueK5wEh9wn/aHSCtrKdNejq0u665089KKbLkNGSb3pehbtxHRfFcDAff6sxVBjWA1NdXT7
8VR2DKkKP6hgZBZeknnuua30nrF77bNJPHpVRnWPjCa/2wKrPeaj9TiqCtrl2EDeo5B6yG23Q44w
ttBpaRXkHrcCeAztaSkxJSySmTycvZG+OQHutBTkob8w+dPUVzHPawwoejw35NDBmK9AqnU97lcN
/2LuYCi0g4NTBTiwF/cnScf2SVU5c7o5g+yDngYxW1pwr0RbX3RVfO2ZT2HpiSFWKE19ZCCij/DW
D6dN66LVgwalLdn9Ugxsu88I0bFbfa563rSiSteT7bOlYcVgh/ODzlz3AbnVTZLkX901c2LD4mKZ
pNdGsw3nblo6LdxWKNXm4lw1ZHqPplmCFO8slhbMw6akCl3gVafO3L57WjDEQS62MwSRh7wbl8hz
theZ1k+WdN5ojyGRtqZb1jRlQvmo4eO4ibn+aJyesXc1wMdKj61tPvUVpK/WU3M4D9pd5Zdf8f/A
TWx3Sr/zLUjlDIwub5Gn1J/V6MW+Mi65jjUV2cm92vbHxjxwzXX9C9LVDXVBbXA99FNomFkLpRjX
Rd6I78vimWwxqS+mhjtAtPucnqGtkdLyj2bFaZdWuy13KOOs8LE/lmQVbos1JwNl5XlIssgusmx/
E1DSy7Y4dri9g/QTCOyLNddsBeKCb7s3C/lO6PvVdc6LL5KbOQQ6+zxK9qvMYRclh16jMVT/bTJ0
xAjqtk7jEWHXJ5sO1b71sgzTyc3htxsaa5Iw9Ft0y0jzlvZQO+BZhVs8dn0NclSk96rYboy7sEM6
4Zhw4PN7df/iL2xRpkBHD51s6cO8uLiUIaZdJJco01Bvvd28dXP/qYcmGmrrGtOc/rk/syMvbebQ
Lh7TQU27kwaEiHoxxuFNGs0PmiBHsxYfvj//HJsvxNjJ4Cke4Na54XFluJ+YuoWeF+3h6WJWybjA
trSTPa7Y6BYaBM16keOGqd1vMq3sMB/L6zKcZ6EONU6mMasf8VA9A29yHONNL2DTbMZXseHTY9Hp
DMA56Wz5OIoHr8++5hM0gWZl1RKxzThMl8msHoRUp9Itr3U/nGY2PBml1e35Yvrvuq5H+1Peb7xQ
S2XS6ek+JnTYfPO8tOqTnIfneWvvWYK4ViyMKc/9TQreSTcgedoXw3g7fARr3DH4qdtbTtEHPFge
bbAh3Wz6bT1ONUz+2bLvfcpHB1QOn0u0CBSBL4GvhSLFAK0rRBBGD7ARPPUBASCGB9K3AA6jFfRY
KWEQ478qHO+pt2d5rJU2hab5I9CbiXFj9cTgwA9n3V5HT311OoZvTfE97exH/nrI+pa8HlMcuIN4
aacBbtyiJwLMMRq+9bHMiyN08+kY1COjWRLNAgTRT1rePEBHafbEhZn2WpyAQQrWuL0QheiM4qjI
nvS0+YFCOUBNpOZLydwaazvGZ/Z78qPbbT2VFEo6Wz63SS7QVOVNgV7Fyy8l5IPryOW/qrR4ybNj
MDyrIgCOV2tx5hsiMcV6bkaAfKBQX1e/vbdEx3xlDTFuBlbUwhxtduxhp+mfmjGDCOvUN2o83UF7
nnVz+2wfJ7fMnleM3PQ1IqnkfAcFgZFYqNKCs64bxvSKbt6KqE1Vlz6FM9ileDMqL8cDImdQcCwR
C62uUFBk1UUb7Ju7NdWJ0UjvXAnjGXE1fEOpxojRbkB/AZzaLDdNbBVAdST6Eb1qmzNlxtcJ1KW7
tc9maazJtBRFoih+XqHvvxo2w2IuEwqZ6G9DF3xm34oJWjnAHs180LjblpTueihGFQFtfQpU7V6Q
TY3xkuuQCa1pi9By3Ot2Ox17N7WOdobEYeXnOIIrrRJk6IingwwUPcPhUz6bMZ2fLnRZzo/KCoBi
Zk4xIzHrbW7NM0R1i83jdgOq7aVI43M46GN/ssAK3ylrUWGj9qun0Z+sdPvEAMZwrPsltrKT2Qbr
KdUKKtJrXd43ou5/0/zEKpsz7L4A6vBq8q1sEEwz/U5jijsGFbR+1NpPWe6nNtC/S72lMMYxFivN
iZRnf6Pb8KNZ+uy+EA+5x12WPRQZEgZIndD9HLwXnAvzwf6tXgIr0awSCq2TB4ndDW1CkU871EV9
N+C9QChpgPuy7LDxxBFu0cEp/Pk6e8RN5RNYTa7DVjp1PDiqPH81AKUCT12/dAZSFTG690yEMhiO
xRdhhg1Az7Rfm3nisyluasM2N/r190K0j/6cVqe8ZidENjiP2U6KgF260dCQ02jKudtgRTdlpT0M
zvadqfctVmozD5Ou5yfAql/sFM1DObzX4BfDyl4YPq2fe5XzFKyR0ELbHk+ryc+fslI1g1BvHOmE
thpOIsXeu+QHNiW+7Aw100tvXqdzHjayjp00P5ur/FJr9nUprS/6kj0gnmyrAGVitlLucY08Cir5
hIvyfWqr946MN2Tu/WxBXQx5T7lAUoangpMK1G3eB+I18+x5FMStlKobv21/WSb2qe34EVVnQhhF
y4AZH1zvU6GzxWAGN7fsGcNqrFdv6Lao72BOKp5cJ5ktH0VTP01u1+F51b+Vg1e8uoqPdjRxpW8Z
iHSeUxoQKuFfLEpvdCJm7TTbSr53mwxNd5Ef89V7ZzjcYlV/mUN3Q+rsylQkrsL4WlizGc74Rtb0
brDn7sIlC8+6k4k5vFvmgN5+xCkBsRLli1nfba7zaAVFngSiKiIQf7KZXkv8ooC/mwsHc3WBdO4v
xYuJ1ezQsIGTSNcUT0qJ4mnynLPeg4wwcnwtY1tgw3WEFZepdjfkhvWKff0wpI0Vpet0Ucgjb4hd
ysPizfNVOlzoZYAv4LbWFtTjuUJKZ5UVI3NGcSpoeEWTViwxnAkCps2OmHAqPyHqsx5S9+TCsjto
GebsYMXCXObuyZ/WH+O0jvdeajzQEpsf2J67ZL64V6w7oagUQnv0eUVn2y79tHXn0qYd4RrawVo0
eed0OnKpbhmPrg1B3dslclTzntJ8edczrbjXfTRtmoGYd+zBtjfWwtPHymLdqr5lFYFpFsxvaRno
YZdZV7yU2PaQYRo9xw4x69Et3JF4GawKBXHt0LtGe7bd1Xxf8zTKuE9OQc3+oVxHwmG3d8JlaUUs
suqaNt7yVhV4kqZefQZt6d5KTIQ3p+dJiVkdO0XOT1K0mIld+2QDR/5sGGnFeIo+Rox4BxGdtYGN
jWy7/v5FFdh+kDwUcVPPWyhUKY9iqV/1XcrUOqt5yQwf2Ht6cauXbNOGiMckJ7xtJ91Wd6GzbAxU
5GCIg8G4zcL/beRm+AQx14dJDmk4kMUdyYN7XBU7P2YzctPhLdUaIskV4pqv1NlHdnXgXSHxr2Dg
dlN6VnaaPsy23pwDorU2a9dbquyjSZXTB8eMHrSZIie/UI0c+XtjnMbN5tjDZx1JW+HOG6oHMgsR
+SDbT3OewSHJzILV97ZnYMj9OjnCOGhBPaAHba5EwtW1RupoY2/i/LH2HmeXcX2pLMzMYEqUCWps
Nla4Qj0eWmKm7JQ2mkpml1WoonIwWpjWce031M4B+oHKTn8iF70P/OJHN5jDXe+uJbR1wzp0lnpm
nDGUtVofOp+eTLYs1I5XAhLDRolhiDfLES3Sa/x6Q2eG04xzTRMA9DXtkX57f7HW4tk2ZcXgOZg/
qU1Yi+yxuuPR3N2l/oQCZKGKZmSFcZEOD0xDn/WzUWk/3KXQkt5YX/vOco4Zc93EMO0DxqvxJPyi
S0oscGwe88DqTOXHKR/rWZDzRwodVdTjNFAjzaTaLe7qHTtqp692azmxEGNwsFcciVM2UHvXkhkm
FDQTXOGBkBdn/2JxVHqTvKJPJxYplle3dopjWr9PgVPEFdVwb+AJ0Djc86bSg7CGS35XlV+91awf
ZGVcvJKf1aEhkihUJ0cIj7N2EQI/O2UWJtwEhfvUtFWU1etPOy0NKBp5EIJAD0IsJURVvXbCWntb
dxpvyt4453++ntutDZI+5xPWp+/2jGpEw1uQ5IWHwLk3QgOU5GO7QNpmVSoUc5FHU4VlnMRnice1
W89uV0aZZr1uxRY8C527tlrn/Ex/bnm3fZksgzc92Qi7XB7Y7sg7GkxppPlDf3NS+1lvJf8AOCVf
t+KRVVAnbP3Ofh8mBz/F4t91a37S8k6dWFdHBmNL9wJe+bWsu/ZS5zJai9K9pqxZeLPO9eimb96q
G+xx8yXIS4Km2hpODa/bKiEfZ4UdC6xbcyg03vJtGs27ZWUDZere69XyT/zfbaxwTYUFms/TsLur
IZwri7m7OsCxw/o3fAkzO3W1viYWb/yypNslQJu1QTR5tgR0Pn+9t4zSixeTC0FmWOZ4WOxYmgqV
g7QfdgQPVAsv3JamPxbj2l9//zJDlE+nFq6gMO8pB1q3bhwOdves2QKPT1Eul9bOErNwnROG7Tr2
REZ87IKjzv3sAt9Df80y+DjG1us3HCVjZOm9dTSxsW2emaSd5tzbmfleu9aH5w3lzR067zCxBnXD
4yhvY98cmOsj9CLICNcgN8DQl3jdym488y68l5X5QDVlJcJY9BcostuBVCNeq6WJt9JCLCjGh7ng
zM7M3zotPTMZFO7uTUuOYzynfqTGi+VUJAhUlBZbtKdydt1ErK56qenxdQXUy2ByUEJq+U9JUDsW
wBbTWZdRbSKPboyheag3990ZsuNEg8QE7hVqqgQoazPMoBXNycc2eDGsz3L1tecCOQzkhbxN9mSD
XdsZEWH1BmMAZgPqRTztcW3KGYV9CxJBNRQcps68nxh1HwbI5KpgnlmMeIEdY57ioen2JfDiTZv2
PbHc+FA26ZFlr0AeWMSeRFt9YrKEXloz3FjR5i3fv5T5flUJrz36eU1dbZ5kpM1+gyKAmq+jfxpb
D+sf6+2J3vES9WqUH6PBaVx5Wv7Ica3ulSYPGNbuManUJDMLwwoOOzdwCZbQJpug6Z4eM4GRRdM8
lANDT9Zdasvx78uh1u/90D/WXZk0s8EN6VRDPVZl9V9aVXJrJRUpJDjDKhQWE905wmScwrn1T8W6
LU/DtHD9dxZSvU5ZMb4KEku7PuCwNAneZH5HXf4intbVrF69Ym8EqJY/CKTSWrABmM7NFDv9LlVj
JhGu7dNquh9z3yBHslebQoPxpRkr/kF3prjduvFFcdCNgZ/CMnh1GqxPrmw4a1YH4HcuF8yFr/1U
BZdmPnbdlDHIXHone9+1qwb49GXbXqa6REu3HteWtV93WC91tdhw6jtkwoX129a2PG607Nr2RpZU
84TO0WVi0utj0jfaU5xbxyL3HqS9Y5v9ebuMcyHCUnQ3zZ6d+37tv22W+SwLg6ezt32nWibQsGYm
C7+UUv3uYdr25oQwb3I4VDDqk8VpV6SURnaSBNZ0IzUeLmP/tVhqGdvWaMc0WecIds/0NL/nqXXJ
cms4tFoVJBkGqUEryKH6tE0002S+xm6izC1Z0jBJA8Q4azFl6PEgcwIAHsHgXRsVzhWR/qbrr5tK
z23eR2Wf8bzSg2TS+4QH5XGZPB8+v4903Ufmm3fCDdPafKpMByF70NOxDFozzKcG3pBZJsWqY8ve
Vo7s1o6qJSuOLDh8slMDXU+fJ2KGCcMD3ImcbbkE/XnjKjnkkH2Paw6uva7HpOk4e5pdiJfXU3vq
mk4/bHbN4jj7xNcl3/iQyz0INeXZXFhYDbosNsrq60ZHICdVDQfp2KHfWl04j+148UT5PNfVD3hp
j2xdmzcn60ivi9w/mIO2V6x8XEBO/uRP9iELdgAtWXUiXO0Frll5HDaFa6Ho+fhmb43GOv9ij/3Z
g4Z1bIIZK/FE11iM6JxqbQ1lCxtfY3j8qIv+O0UKvpd+RRLL7AgPHAi8jV6JuO0Zo+zlG7mneXEJ
sthFb48LmujMta7MViIX11JiJlcRPjuUfzeqCWmaDedemlG/cNRuM6sQplTpga7ypUuH7M4axMEJ
xu+lVY0HQ7K9N6VZCddg/tSbc44P28alhBwcK9ocpfqyY5X7RClYt6N0rgGgklBl+MMaQuBuHk+V
L9HRNx2FrtVDWi6X9JJRZA+z2ULlZFF2JkIUV1Pl8aL6IWooKcW4Nx/5Q+1zuaApKk3/1jPRjLNg
/DlPQ3NzDG0vIy2JLzvjWBnD/TiyTKRXiVaX3akucTRbZSkemIaAgKzHht0ieXH6SOU+l0/ti2jW
5+U8+qZ6GP1tvjQrW82Nbd/2Dv7sQ+nMNOjRuS8Bzuw3rcmQWLyMfVThV3rVeN+LYdIw7rrqsQ2O
3PPk4cZknZwWo6/rk3GWtrj4Yh5CdxzaO59lP0/h3J7TDdmj8ZkCLRpyQWbVU/nKmWHhwOZQkkP+
stEDZJvS2yF3jhGpwcG/yiDvMehobGCNo97R9efZx547ud54UGuA9SNw3nztrmTE72BOqx8NFgR1
cDIOInlzUFjD+y1c26q5MsH/ZOXGeIUjeREoUSNf77WwQil3QYv1oS8582n6QB2yxy5pD1xndpA0
TNBeN3GXBU56H5jHakzzu14f/GNpD180YZy3Ig9ib6r0mJ3A0OxNL5kD1IVqSvsotd48Pv1E054k
vLl/PXT+346OH3+0+0z18Otg+J+mzf//mRznwUv7+G8mx3tSx68/+uyX4fF//b7/PTzu/JdvMUGF
NYlyqUtT/n+Gx63/YlKN4XGe46AbvX2s/L+Hx73/MvkPrMTbJntH7Hj+cXicX9CZULHZDAJP838z
O/6X8QumnphBd/BPsxYOPP/P/U5GEXqxWaNLbFdHfX8uV8IGeyLdFGOq00gSlNZL++0Pb9LDv+KU
Pw6KM4bwl74xTXDQssyi2jtK/pc+q10tzqIhs4wqIKu3FKMmcHf9belyhNTSli+rk2ir/lb1cox9
E68wNZgmXAp6kUOVt68UKVnxDls9KO+8sUOeOZEJ1X13LrrXsqMixAIxK3rtfLFldhgwwXRDRSQI
GnMefONS1xWHjOli8dkGLfaAU2CbtdddJt5cgrmqPx2KsnKZOOMPC1aGA8AhfPP7KksABozXsR69
e1+6dtS2IPuQiD5kuOiQrXXb8lqSqF0oCudMegkTF09+v9hd9+xWsg1dY/ra1NqPpeXs6PeIm+XW
s6Cw9uKzzJese1wuaz3eLILs1rwoAnd7j+A9MMuWQ5q8z3ES4itC/SCj4NR7rFvuWYAkHZiNQodg
/bqRJtRLWJE0tKnzLnuWc5uhlfRoyCxoRqUhm5qEzKQdgT/K2wTc77bSkzho0ixvU+9+OKQr2p63
wFpKMBzEG2zCo5S71XHPctDkIjWaZ/21GsQF6Yq69/esqNjzI2vPlCQp0yBHqkqe7MNW0qXYjJZH
xjjSOzE/m4vrRtlav00NELJu0t/GTd0cgTxu9pANlyA0m/xT7jjP+19TQavKzmtMNONDMHCB2qX6
mFL2QpiKU1LOAKqn10B3r2hHkcWL166TdMSwf1NeGAmTrOmFprPtB1xR7I2K1LoHOaVFNIVINMgG
f/+y7smhPetemLHr1JI3DnsCWVcbuWRgMHwVuHVUBJ3HIxVFrNedQVaMz4vDrP6elNpkp/2ephZ7
wlo1zfzCQN0WM4qanmfnidVY1rpIc5c94W321BfXkn+ayIZXsuJmscy7BvIHXcsaH+yePDOZJR9r
8mn2IYeTv6fY7p5s//5Fc9I3d0/ESR3O3Ti618mREX01ImvLfbX3HN7gPb0U7qJOkty+2pN8n0Ey
xWnzjj7eIYRPi8eKoiu/r7+xcAl4k3IB6qHI2wsIHpWEdtC/rHtpwaHGwPmykL1Tdij2AgTKx+A5
pybhUZuY9iKF2ssV8164KPYSRkstQ+5FDXMvbxR7oUNQ8chySh/OXgQxpu/DXhQhywmSeS+UaHvJ
BA87RUGqKMJh69SmpzLwUiEiwSB09qJLTvWlbnRFycsxEtdvKP/Th02yebafsKBgNFtpHNFjvrRN
UCaTJi55636X+npm0cK95JujXQ1QVnSGLlRJGabQp6NtF0OCQN0KjeFzbo4VV1FrHDWA61mulkua
8aXXjSbsCsWUXiCKaK/hXtbOeemX7jP5I/u5pU+4UiY+w+CZ5vxwNnmetkxeHVkWFDP9IeZC96JB
99dbpYIdT5RFLQTUh2UT04FywXYq1GJGWk0l3ewn+t7MlcV6UD82O2h3lML+EFr2SdZsi3KURiKv
2zhd8iuAr2/9wjSqU1d0w8zjtq5P+eJ6SVE6dtTVDDWWPtWlZqEWZZpc8ln3jQoflslMxXnuMMBA
e75KqANoIWOZV9+TxwrukitdEWuoFzkEj4HRz+Ey1J9723pCupVHhYSZ6Vodlls8GQSEbwXht0Wy
elNF+2r0QYq13n0YSjcjQAPYC7uA+ItrejuB7shmxFZqoMProxs+soL1UqJM5DttxbONjrgc/Udt
IdpckEaH0i6ai6FxqYmgfG8dJoSGwbOiTbOMy1RSIeFDRH5Km56iue0mPBaHREOAyHXk6HfCJR2s
gjUKVp9Ayq9WVLpGnrDofGWzwY28yV6jSj9rrX2jEpYnzdp9z+381chKeZi8+Slv8+wwZWo99DPW
cs0mwbK0iTSPGefYsiszctJaJGtAMoZA+Jhl9nAxhUn5wLIYqGAhwreGKaqkDfvvlKqjJ1jz10xG
CLcqztzlR0rbnSbFQDanCo6PSb/pW6kd6EhlkZ95ZZxa7sNUb+W973B/ta3NEVs456nOvte3KoiN
1ps4/NheLuRGUzAnMcq9/JDTR7d0+a6xZB0Tfbxwmz+WltEDmYc9srryeXL116F88qr7SdK9toeq
A9hEbjapagtThipFBmNYWEsRlxpWmD6fPrJMH8OycfLEsLIPPo2GWkVrUvBM/TNIZrjT6FrPa95/
caXGeqs2/gZ9sI+oarwwlazuCrY3xF77gYks4xXV83lf/ZCyxc5S292VfHpMcG8aUEk+VD6C5eXf
Prapetin2GHvdBdqCh260MA6NIhWwiobr1wVJvffCi6Gsm7YTvrPQGj+laz8+zRL8MlMG4+6G81z
fjPmjf5MWkYMLXqR0WEcH/P3VWRPrTnp135wY3dZmqNV+B9pqTJYblRJCxdjdFc6zW3WHJvR1oJK
vNZ9QXV4zuecQq/KqrijcbHWHyajLgs5T9v0j17HJcAcg5grPtKydDnsx8cgfWRRHwaDNh4ybG2+
CL7KMX02MNZQ3zO6aFuDawaCPLZHU90YKjoMA0yIxXUSBi9lKHxTRHKxbjWLSjHzO3bv3FKdLJ12
zIdffNFyWR9QCa2h1bRYWAs2fNnN8Wn/FQY0Q1YO2aqYsoDgZ3SirPrcFeNjBTUi7FCFJlZ6a5tu
RtbiVEdfOSb1JSE+CbVGQ4VAOZtZGM58m+ez6w+PxcCUXSLTaHXa/j71UIq0RXOcelqnzbZ+LpEi
8gQJItmUb9QStXtDiC1aCQs6c7ov3SK99/kJQ6ea6vPUrhrgTGYdQHwdnLkeDvlI0j5zd3JZXyzt
U0BqHhIbr6fMBnloy4eCwSRzSqeo8VEN9mmOiVivw85Zc7bt50Mg6HYX9kpHc4oCjQqq8sBpj+ug
zqnfvHgDtiBv+JDmTDfSo29lbgZNm+m5a/If/kLpuGgiSZcv7IVijf/W+SvFzU6LNYODQS/W/Qxi
MmBh6sPLTUjJWI8XzbwTmdMnoGa5p2z7c+Nrv+myKeLxm2UP2WPRQMRr/fSpaWfY46AZE1YDLuiS
q9AsUbnP7vrQG4yxW1k5s0LlXbPZ+6jagoDXdXVmW3ajtaVOVPv6yGkYFWvpSvrjgEqd4a4qww3I
ZAuPq7GPYblmOD9N98DA73HWWeHKfaIAGs/n2t1+s13MCVQVL2rXD8JQm88+UZOj17F0jTopt9SL
OgPgd+XQojBueaV/CQpvPnn6oz8IP9HT3YG+oNVAu8lg3Xnx7R8BHM2TYAox7rhvh4JI0eAwC+Xa
fNH88R0nUnoYl+FFzDTrvLYQ52ofGGOeFEu5nH4agmNcbW4aWpTUQ71rf2QMRyYAKIeUzpgmAIds
uVUl9qDukCByeBXUAGvqFmHQXrJAPemV4R+F5t1Nhr2bqrU1yZ08LKkejPAu5ExBxSFNEXtMvHaq
CfFZFdFicfZNrvYboC9/VMa1MNZv2ljHExVzuOejikeg6X61k23T900jTLaGn8aWgsQT96zzOY+a
SRVME6dtzpEz6MNXtva9cFmb9rA45Q+RVv3V52Nknu3Akqg6pAyPhsvoMOpC44qVfcK+ehte24AZ
h67RPwThCaJG761pqwGIjpEeB7d4afXtZ7nvnlTmGDyyZsot7nKr9TIHRRAwuqZAgQ6MFVkYoajH
Le3l9y89e5Oht2QWRYrvqbUAD/VkfnSs4eh4UO1yRj55mK7jh/QYeRGp8d60hf9MjT+cjUB+0Ymi
WbdQWWwb6oeHTyMa6WZh09atcCrH9Gj2DoVM3Dep6Kc4GAXlF4LUxJoLZEytusiufSt8903PZz2c
0pZSKePMB6mCjK2igObvpvZxxgJXgaXBGd56DmDDujeN8qdpr/2xCqBJSVkzEVGrOQJqFNzJjI3f
OpAXwyi49zfXPNC00+5q5gzvVtCnoPCNs9x/6Q+/zn16F6DHQQ21cLwJ5j0UQ4Nz79H6lkF/U249
3NoOO3WWU6tS2SDCOi8Br+rie0f39zgt+rvdDPmDIz4a16bNUq5fhski5dlDeVW5d60xtUdzmL1I
FXp+therO9tGY1xT+T2H7rtffPLotdmc8LBzjmWmchImW7u0pvDjpskuvtk+sw5TXtNgfCEBNK6z
1Yk7zUqvnWaXV7qd5VW02Zfa1MS1ze3hHnd3TRUO/7Yw6+CUMRJ6s1Rb8N76n6TPlE5eZwdDk9uV
EwheQzDqKsTsHhCFsPm3ttS+9XZAclzXd/+LvfNabhzbsu0X4QS8eSUJ0FMS5fMFkcqU4P0GNoCv
7wFWd1dV1umTcd/vC4NOFA2wzVpzjtl21VUh8urkDJ22Zbf/YWp2f+F/o0es1a/Ulc/ss81gsLpF
TJm+JU2dHJJGTCvPUVFRII9N0Bz6vfmNUOmWiJBtU2qfHYAc9roTUbCa/sH7ypmzQy895r39Xjlm
u+lk81pVJA7ktj5fhN6qF+naml9y9KHWJcV0LJh/b+WP/19J+z8ZDAAQbrWl/7uSdqna9qMS4rP8
Wyntf/7wj1Kabv4LjsLN0wCa04Wt8L+lNDgMzOaEttkE1blLTM5/V9Js71/U2LhNsWVhL9jWv2B4
GC7NM0f9fy2f/dNyi5yHACj+KYwSV/vVbWMKG7qsJ4WfTCHBy0RPNW7sS0Gs/ZyU2UoQfqVBLVtl
hmv7SxWePpBGnNxvDBJLqfDvRowlIMxZ/D7YFxYOw98LeSmpBWoepq2vDXpgtRHTVLWKLKZ/uy3Z
6iffEp1+bRtLpP8TPW9kNIIN80oDGggW/TGLWJjmyWfedvO6iNDBYn+Is3ZrOLQwdb8R5kuvsavj
dcm7lYjG5e/Cjm5Uo7+2NVU+BZwDeLTAv1ksLnaTv5hWPJKhvUF0LWM7hu70m4N6lmCEYy7QhWcL
Rj/SpmmlRMmHq+XrSMMRoUvj0a75ir2LjXq9L5kKQG+sUla+ugxf2zjdh57zNtEjtROcdNYQDAYt
tjl81nMkeR1lldvFfy5y/jMuhA9jmQAbOfYtw1F/8bQKRcvQ7JTCl3VHA5Zw8Kq4N8w7RW7TWvma
IFisLCdGQhY9RJn33TJMBKrhVc/ql3IaXr2i/i5qmlJZUiEdqN/GYfpRVaU/dcYVCzgbDPfDVSrW
6TngmWSp6gVxz4STJt9sGVEprecXMdUXFLTvjaW8Cd0gOqkUa7ulptL+LgTnn4yo2ydecCsuPWms
2H//+Wq19Cq0vpwNeJxyt2Rf5hr3BVNBWRiI3amKUSMhaqNDt+CBzGEn/zYiIFwRw/TYDcr1P/8E
+nLU/3o8WVCULAePEgivxQv2l+Mpd9AnDWkj/BwmpDtrL63R70R/Meb63Qy7O2q4r8s3m4n+TWAo
KtCQTWSM6tNdV4c0fKd1UmvrobMXadspUcMPklh+9y7/ARnja+O8tS2H1FxyZX55l4mpmqGtF8Lv
Nefdakq4LaO1rdP8M86dLaUyqtPjF+HklP/64jjw7hZj+0jOfFrU97G0rq4bdNIkCp4q9lh+77S2
/Y1r0liMg79+lxzH+HKpFkGR+OXcnE2tnZMmFr5RxqfEayOsFgmJKQSFRcTr2SKnF7xVhgYnQut+
Oeg9V5nmXccQVX5VsYuxvxKZoPMa8gDfDkJ+VupIpPZhHO+jWazCMd/1HBnhUL04sfvDi/Sn0erP
qdIEckreOFk2mhd/0GQ9u+Pv8AnuvxtCXfo0Hh+S0/VXLz+Oe1uV6JH9ajrkelWsI9N+oTKbrJYe
6jiXvh1+TdpxHotr5Doob1girbxMIx5eRa+Q4EaJkwdHp1fqle8Ne+SVyrhV4QxOLGRC80Gpy62n
U96r6Ddn49G1Smo98Fu8yEa5RaYqqJNiM5oyiIGcA/vTy/UYEw3AUWhX4q6XxkFKJNUU0XuEQbbx
0rvZI3Sgc+ooW5P6yYoq7Dpqyie3sDmi4g9VwD+n5CPUkj17iJA2i7r12HTPHfioVeskaLJGFEzq
N1fpT45WtauCCWNe9HCuna9EhTmUxeGmr9HqRsXWfUzK4kt330Mj/OFRE1qbkqFpXopw9rsbJSQm
lN5pANOwYtaeSAXKVk6HE6Z1y2QdtcSNqL+ZAW+m8F+PTyZjx4DShHnvV0lMKiqtUbOw9afeeRls
92uqtUBY7CEt9WVptS0yEEpd0tuZfUO0D2LgdZ4cMxFVfgdNaFU4NSkAKuY/O6aOUd2Lmj4BxkZ3
8UM7xvg4Zmh+OqsGMWkUxxqNzCpO+m3S8ZtqiPAlmqLWqn9mufg0evsOEWjKwp78oKmY76tF6uzW
J4C1X2G71+bmy5Lug5cZ75ZFoZaBKLLUnxImQGTiWTETPWCapP65fJHE47J9GT8EuVgy7q9OLT+Q
leIpwIdmGetS1+x1MyxrbzdAshpti8Q693vT/Bj4rfPafhFx9kBS3Liqorlhi1l9v/2qeORQgl6q
3vRZOh1ovL9FhhvEdbc3O+KPiT5aVgBGNpi/GVT+3fpp6YvaZE16Np/llxkjkbY19K7d8uLKQ9mn
mzI37hMHQIKuMVdJG9lprwW6FOeu7IIszpjTe+c3b+OftktGYKiSJnAeeFxc+fs84WROqyYWVh4n
nNdNqWSs/XXdj61wH9ZNTjV8fpyxXBANDO1ZOUXTrGA0FDjkMZFyrqLZjyfoFYYzrTCZ5Kt0xv1C
w5AIdO5C1DbDAimfW6sKhGp8ODWVaPYcvzH9/tO/qjE6LzkWBkM15Khf+rlVk1S1iPkgY4LKfSYm
0ikYo5WgGzzfTXrEycajqpLkgo44tGv/P0+4/xxC6XupVEZh/QNx+rWdnPd9IYZWo49FVkTRVkcg
wve5R1Jvl517pb7/z//uH91rEJA2rDF64dpi5/5lhdVnWODtbqxgAQ7HrLtG+UetGAHq1otCJyfv
45//+R/+u+/3b//xl2W2K+vGmeMJeHSb+uBAHjJl/r580OXkJX6oXaeKmhJPiQGjbB4TqfzOCv1v
jlU+NGGgaAxc1g2/gpxieue24vEW2nl8dHv9pbMyHy2bg1IPVkLrfYUjBZOh1+/LXmNGsVOiERt1
ZdvyrrCHh7iz7wA+PiDl9r2oIiHToSIHXT8R84NJzJIm55MWTR0qJ3kqrPA3QPN/+6tRIMSXjJ3b
vY0Jf1mUeU6eNKGQlb8wc7x8/BrVvd50m3FxICkYStLwN2QPdg/L6uTvswPfmkHCAJBgwCK/nhiT
s7SiJT0NK6XU1qAvpH0ZHXoCMYPWlNt5VLOtmGzrUKTJZq7lePVwXK2VzNIYqb0nhxbbNo96QjwN
h7pvTOtDI7DVV2c1qGiXIAwt90jLmyc7mz40AdIx0wnve/fgxx7NQbjbGd8IeSJttg9T+5smaycw
5CgPFpoLlUlTKGa/Q9hj+4OSu8FQjOl6mHX30JkJwsjMSHF218YF/T2Fy9S9DONXjBM06FQcQypl
zahSJx8/uBJYY6deG5ri7vhg06I8eAKvT4yJaet1e7eYaA/qdh9YTkjeJ65BSm9VFLTWyJTRLXlL
lrkIBaxqj+eb7LbWFUe1kyRXNWQ7V6OF1KA1j8xWE+JJJ/cr2/yG2DS7G3BgNmN2zWbbO1fpdEBW
eKYV016SSY9OY4ZWzakna11U2Qv+L3VHm5XeSGlXq6mrdmEIA1OfiitN1fZAuJt3nqHw+nqUVuu2
NnYasbB/3E/+VQb36R5XiHPfcPAMNMqV9qzbnbF1DVPBPthEG5yyKTbpdj0z4QY1EYGbUkNHGs4V
CD0bNXo2HZt+foIQpZzrnGzlwt3YrcpEHKHyLYz5kk1GxPSN+s4Ti34fiXPZvNHI+vSa1N4DujpA
j1AulWpPp8qpA4OuSWTmT6IaOXIGfFSai4GFEm+xT7s3WEj0lpJ8fMKAQ/f/WzrPSOgnRk6CgHE7
WpV2liPC8xzqLkow8YDK2DVHMlnhoR670tiWy+6vGMXFipNPy6r1LVaheEuXaulpbLUob/CNacRM
NEIPJt3jDFP1/GTk6vNNJux1TXVLQ1M7je0xYs7dHLNuZI+31ik3XHX4RzIZ4qM3IplRZoRs3bAZ
DCXdM+SMlNbD2dfKa8eK5cHKUlQgqthLt35Graqz0cInNZCx2zEndTn62FTt7isHpUiTXSRygPNc
euWFJIOxLJ+62Rt3E1D1XGLZmfoJDG5PGz/TrHLXVARHYVZeDQpuFEfLPgv6gpu09HCQmso+RnG3
icbaWMlWNS5jgQGuZ6m9npOpDGK1pLeSL6md5dQfswG8QOqiIkkm7+QlOjZ90YzbvEYLa1m5tcq8
/H6IY+1oTHT26FAW2yYuWW/piKI1YlJPeViFDJyu3BLw6WsOo6+t1epdZqZ0DBv+aYj6EdlvQ6zN
Il4o4ebqwASqPDYugr3d0HXTxlT0ljiOefCvnPXmyY0ydY35YNr0Y/U9twj1tQ1lvC5hlkUxE7lp
l8lWn6jKJ+wfSjGSaOhM3+0+LO6VpntyWaH6hWWzHtEUTDoQa+lHcTZRFZXpthO8mKniv2gLDPyT
oqWYSUcEzVp/bhxsiKFW7bS0lj55fG/4DetjqJeJ79F0x9CAThkEaBd4/HBHos7LlQLqYBfbHJlm
aYQXR2esS93uSirrvNWjlo1OWMn1MKk7AxHmeUIqtBYd/8qGUWXb+uQXVfURDXUDxB3EvpqU1jrp
M2S40b7NTe/6ZbRaixK/CC9wPtPjuEhoMJmdQUghclKjBPXzMG7NlmZTGAMcNdHrht68Isf4cYyU
YlW6tkKEoEfH2nOeq2ZcxxoqAC1pLm2RU/INo4cMK+e6Umu6taw2++LaMA49uJRM9FRx7okJdXwb
yziVZrzHQIRWEO/K85ykL7ko9aDCeeMPjuLs8DGeytmdNqMrrHOIyy2cUugJueFdhZx8Q7rtMZuj
rzSqUG2b2vvYyRKtN/Eodu0inJ8LFTvC56im46VNLO8ut4thI+el++0pK7xq2XOpxTvh5JLdzBJ6
K+P5OCWE9nVehrYBkW0QRUq/iWyVob0bbSy+jS89p8F43UyHavTWQgFlLhRcK5MYzUBXIkAW+bBv
XedHDgU+8EQ4nBx7vIyruRp+lrXuBYmjhgSReFj5LLc99WWaHhJ10naqhdd7MJtXICcIR0yv3ESt
E+69okQgYALroBV6HtBvbVoUkEj2kjX7W3fOs+vsDveg0xTd7e88s5R36B4eoq54SrFm0dsp7bVu
RQMDxGKwa7OdPlOzNLt2MySWe/Fa3UC4TKEtFujU3FBfx9/CUQcpkASu6cJd1NPvoZFhMqlw3ZD5
sG2SWWGkzX/UVr+Zreohjqg/zNmAWlC5JsVbMzaH0M32RYoKcC6cQFQR9gTzVcruWZ8yWjZhfyYv
cO3It7Ahow7/XBxJFH/RvAYAkhAwOthmiuBdy1EHa/dyjtOjzKwM5XL/mWXkGecMD2x9ltKlbZd+
PNFDFn2B/3iKcE/ouJCMmjjtdW8o0DpdPb3we9cQJcvXpJumB4RBmCYfkBm2AWAJzEd9s6lbY8kY
tA5lTC79KLCVVqI5NB3foeEpeDdYCm561Q5mPPf7HFwdunSbxXpE1HPd29uoI3ayyOTW7av+rJSJ
XLn4DCZM1KvYKJCnSB1TKd2jAz33ei2N79ag6cFctSXtP8O4bzhFPLOonkZc566HHJw0XmHW7HaV
57qo+aLaSR5brT/hsWiCsUZMjtqG4J5GzIt3T9uMchBMBpVxUJeLZgTAEEKF2DTyA8XtuEl6L1+p
FXm2yryoswYRwAJ45TTT1529jJNIUX0TEZEqch3Z9LDDHK9tKBlM1InHrcuKjrO+xrdXP9BqUsAp
2vM2r3ZTWoS+HpruCg38ozl72SZDhRK4bvPozVq28rwuWtv00VaGxm9odEhgCo2EHjv5iDPi3eSi
baCy0xmpcrbGdDUS60VCdLrrvFjne9CuSufpBz5PvGwTqxaZR1QjLYpaAdGD34CqEEBYwCvuekzE
3uJUCFS9vsPkZO9coxnWVNLqzivXWVcpKzZLP/S8YAFJr7gWjCV63TIPE96BUwF9Oc+hk4tNIMID
DmFxICXjbKCr3GQdnfKcAGTyKa0X14Kzrkd0uZV2gtBmDU/jNPLGiupCwq/cGU6yZh2Dg6JPTpZi
dqjnFrUnjWGbCe3O7pN3WdEurUt5xCMi+O6nxMfV+d0lxcyE2bOKqFvFGXngw3yZy0TFtbfRcdkc
afasMjWNtqbFN9Kqzn4ylBAAn+jPavTZsZWOh7EPJgVUXFS+9hPyAqeocIQ0hM/35pDsiinadIkS
bvCuqasOu6zp1WNQmJgLTEP9NOb2ZQgpQ06ufRgt/RMgQHGfS/KubxeKUOoVJu2cscbbz6MRn9go
3BmjOvthNH+0bZZc3Mm6aye22LWznzE1bxy9GCjVDqdkpindm8rAPCa7wCShaZW03zUxEp0+iZU1
dZ9DaHFqG+JLlo6BMmeQeArQoVCERTWZyeu4hK3iX9hakrR7kUIqmjHf4dixvo0V2it0QchHFg1N
9zpGEf2RSv9utDawWdXbhahUfaurFpTUaz8ify7xHcRm3Qampt7HQp0gllYri1d4YgO0blWWhHXo
BpYYNZgGKjaMpKA8KQeiRt5lqXIYhlp+raCs0Mlw9koDRCdX3Ze2kcq6Eb278YqZ7ELF/RkVs3MZ
Nd/Nu24rWSYeESQoT4gPV0ipPfxjww+85yGbLda9lEedTgMVpGmLP+zJG6iYYuzAs92K7pHx1nlI
49qXYGFq5tvREtGG3FScqHXeYgVKQFIIEfC3aiAjU/i6MmL/zO6FmF84QiZEJI63phLVoPR2wzuy
y3lmjx6Yrtq8zQZN7MNKgetkpT1pB8hf2Tm+RhFx4mJUmD9i6LUjtVG1nDt0AR2cwgbIXitcivas
zP0upe0mdb3aS5txR/YbyFU1x6Ijt6Vha/uOETLuYUgSWIkpM9tOhfrdNM0f0qy21uTkp1JpnyJ1
UrdY+L6pGmW7URB5G8YQSxo12mC487ZdGV+nkumjylpjUyse60FoEhW8B92p3aBp8y/QNoAqEKgO
bLbWspDoRVIc7JwPSGKixBdOvx09PV65gs9ElA8mSWMqkCggLbbg0m2cYomtLZKfJD6p69xytE3O
SJ2idSeDUCMRZBjSFYvv90IZdb+LmPx76BBV3PiGAsWiD2N9B00gO7B8OrNghBNlZtg5OXs2LTsP
3FlGfXaGH9Fo6scqYgkxk9YFEyHU93p5amrzYKljeNGppQm3zS4RdKt8qLYONahDWZQHBR/DKs0p
gRqtjo6Kbj62OYYCr+/Xgy6MdVeBEoxlDZ+ii/3Yy5rVje2iZXgP7KLZdZV66eYWHbHJKYYnw1qT
KpOv3ZQ3vOzcqTcdFSpv9w7W7t4+mvoTc0G4sSxr8LUwM9Y1ArybmzG3dzehNTqib5rotV2rk6Y7
6Gm4gdzxOSkJ520cJUszVqzS6RXGQurXSRqMbZ9uZVIGbOTWUmsgBcj3qgsvMZWuDUEwzWVyTknx
oYadsjf6rtgMdpfh4NXVNSCY+xn9lJ9U8DjaSj+NvFP+SfUjY+XhdmW9F5gvVy5JGrs6QyNZKM0Y
9OFYo2Pe9Wl47fXB3dBpjxGjvFV9O146E6IRbYH7vC5fFYrYpVnHzyI1Pqsm/Am03GCR616oOXsH
ziSk8m1xh6jCWTWTJ3ADj++g+tlPdwzLQmDWjku/ELXYFzILchMKSkc5YKd2/crU536ro4mGcEXy
ad1NeyuNkrOzXODCfp7V5JuwpuE9p0DVq9G2tSh0ZGp+smSJ9i/PPeyhZby2yBteu9JFBdcZ9lV1
M3JH9fyM0RozX6K/xU703Y2T4szkBLanFK85TLJzUk9QbCj4hPWehXi0KjVVPjTPAEykbzXe+1R1
P8o2fICopMKwsdYMGdFKFloBNsW1/FEd71PZNMzIreaL0pEnQQkj1/r2WGmSL6ujSKGl8X2kNrhl
Z6w38aQ9DrEb3ne6qLaz2zCVt6Vy3xJn5RsxXbPQjfauzMMdpT4lEJSmok5MF0fwLc0tTXz8MfhM
QqbuPrI2EUkI26ixyEdRJN86EqyDmw2XcdmVZxnsFMe2UcbBtT4n+rgrwMQd8zGPfcWEG9fhveiU
hC07++clHr60S/XeKR04O/diHgA0s/gGuzCximqbZ5TWFry68MEGQHFOuqRYqbTwgq4ISUnY54sb
phWYGQdVCTwiXOgY5SfbcJsdqsxm3feYiJftceYgGG5MKgvaGDbLjHBRZAl2LMwCNQlZM0funh25
eQGAAbIsVdWAfiCTlQGXWBVjez8gb/JFjFXBWnzf8CXcNcDHmH2ZltLco76nqJ1zZ0+M5LOShEGG
QTQPZ+1gqvq9RgzSmUyadCv8kD5WjhCxmUDDMXmxl5GsPZ1s2jWafG5zQw2c1EsDRJNvfZ+3JzuZ
hx3Ar+OcR8UhU7ZDojo0MkrpR9YIg14aZ2OsMXCOjr2Rjoce2gL4k3ahL+YomHl7a7tXlbUx64gw
FJegxT+qjldHAuqpcr6E3mBRa+nZD8+kJKNMbJSLOvc2kUrZZIiaD6Tj+0jvrWdiMB1EclazlcW1
aitvgaeI7UxVxadO4G5HNjguxJXIy2DVkPB2GSzUE6jGlY0ph/xYsi1nAaoNPupU98iyBflnaR7K
OuzWPQuwDQQilISEtIG8YvfUiFdjZi2cK2TXd0n75ShyHaKutKFtAON5KdZyKOXOHczC19PicfZS
9VDX0L9l19VBgt/RU8m+HvBdjH2erQuhOXtHD88tAvljXD8uuEaggem+nj6M2J12VeSsLA7CI7gU
enG6l0P4ohfqNcUmZb/zNDTZTxlDcYKzol3dkqN1xtg76wY6tWlmBNKn785AKQlt2V0sKUrK4ZV8
K9p1yNY39KRgcLFP2NSZFfo5vbCNldwxgWeUk8WnDPM7L28xgxksWOOZdp4l34VuJwcvxLdbStqD
FgKzbafiRcv1JjoqpizWetGX67wdJ5TQIxIARbM2ut4+8BlwlcBNyWot35G6RHVtGlZFlLuHuIMT
0+XZ2RsZeYYm1wB9mNuwXDwmWnw3I/oIHAtRZGj7jVfaxzrWYSuoCp4ZzSuCpdcbj+IDNF5O6aBW
0dt/yvS+SxrnbMBIWbg84hSFcDLc+V5lzJDl9FLnJSCnqS230YDyRp17Fm51iagxifM14nf83yps
hWrxwWAq3zscnojX9XwX8ZPDyHbtzYDlGpA0IkBNF9to0cFijzyBm4bqmA6kHCYI8r2mSs+mZT2L
qhB3oxP0FTLzxlH3XTzSg2XiW+tjWx9uF5ohgnmuASvloPAjAesp7NmqOdrU+KZieIh1xwr7Wv9o
ZQQRasXw2mMdg9rC/InUrD4kSs05dbtKdbQ+pMuQ9efN27Uii6rFiMLT/3K7ut2LaL2m5iA//7ip
Q8Q4QHcE0gGQ/SnzIkBATBrxcqtoyjfORTgSy600Z3ujqJV5cJs6wjlodkyVEeXJ5dGaQy1gvhv9
3JjIvQ4bgD16H9iopIy6wf48ipBTEDvyHFVBLwbgae4SaD5VZ6E128rI5r1bZeIwhzitKJSUxpPm
KurrGHd0K/GGvPTgovSoe7KjDCSb1sDygpGxthLxYFa5cx5SBzYbNrE4SfI7Nv7GWh0SlBJuRcOk
YHNcY5IGyLh39ZC9fUHZNxwjF/3/kLy19jEvq4LC6yi3lostTZtQb7GZv/OmQbtPczWChhh/q3vx
o827s+Wk8lyi2r7mrfOC9Yol4IJXUNjNWaiWu6ZvToZbXmiyxg+3i35S9bs8/KRSPPmhg89AQxK1
HVRayVOo8ckN6Iyk2ruXph+Gi6zTED+TNbBPTABnCU951RX7wwvvKfnrz6V0tKexuih29dJHEzvO
VB0eyxl/jd3jN6vjassWWH0I4yk7tJjQYAeMFHikFPu5rCVVC9OG91+ku1K3KUK72pHTsri8ilpH
qVwol5gi8lbWkXnW4GIEnemx9VNQzTdRqZ+rajpPVCH2mjFb08qhk3a+PdCF1KMN6cFI5Gl/XjjJ
qJ9vT1PGBPOSJ+Tqdt+fT7ldu90XDmhX8qnX/D8fvT0ARAkzDna1HfiUEUIDL/rLU7SWek9tats/
Xm55Y3/5U1GYhj/mnfeXf/7nm789saRgzO8xt8HtFVg6jfR7moc+wtiARiTCilcnXL0Bh2636yID
AHW7GhpQiMy4p5gRTvKPp9+eeHtgVJPYr4WXrud0jVgZHc8wtNRyltZ+pIK9XQ+q+4U2j+jWwRqv
olDiS9nP5P4oQBa84lFMlKxXhr1huHFPQGXZE9XW0Jz/uFqYKLFnuli+TU8t36bKhKhQfgtZ1hFK
/D8XQy3LcyG9cGeZ3dntqVVSeAW3FddTuGH8B1oiMN9BPoDPaFiWu8ek+1hh7Lvo4gDmMMPRmzcf
Ey4ENOtsUIUeP9N0/qwRP16g3v3IDYRFYVKlD+0ETF2buuZO6rYRqOOgnbO4dLcttdmTNWQZqaGO
ekDd3B9Uva/3mUgwCZVtvDMVju8UUV/Qy9Rcl5QOkDo04UNNtRChlXX2FoKdXWrGXWrj+6WicJha
5UsULuyK5WIehtx3MDZtbvfZ9CTuEg7lu8KMaUVl1SsjO5gph8qHwqOXkN3m5XYzHpWr7Y7aJpVM
Zno6dTilS5Ic//eajH9IQW3cLLLzzUaa5B0tuq5T44vd9m8IKaddbJjN4hUCjAWsY0q88GkpgaU6
9ZwxD1dKHTlBLDFcu7J37jltL/lc9/uoxhsGuzg6dW74mGTVgT2B93C7gNaRbiZdk8Gf93Wd+SXj
YfGO44+Y+vSbaxblsYHwCjX2mlnSu+Ke2qs0Vv3EppqJVn26u13MCqa71o61rV21rPyKcMFsadXd
7aLxWHlYgE4gTjwmYd29m/qQrq0oys+KaIon1r+H2/1j5MwBtb9pW7i5eDdxBdpIn57zZLCPzVCB
/ZtyX06V90MB4p0sjIshLYIqFUE/JQW2S20bOVpxbEAUbQt8+LEr45+JR46oO3nhc6bnVO2onq20
ouk5MJGRKBjazmFN7kkVncCI1pBi6u8kmKaPrjU8z7Fa74yUxWIuEZvEoUM125zSMkDnIo5pRdMa
RUHynkcjgfehIo63C6U0/I6d8bNX5znu4rl6KGJjiScB90Gv1b5Xkxmg9Iy1pmH7P5XRD2GAJYuq
6q1v6bIptHIPfZi7oPRt0ImjHv1wCu881or24uYsyFBMxHsgLtWjo6KivL2GW8zPaprkzyOdu22m
yWzXDI7+JJz67fYE5OcwYhr3mMYqsFLpzMe6cxUWqMtVLFBxUHjFPq/Hft05hbHGk6YFZj6UD52S
VxCjoMq4bXVnkuEbOLbVXRukOVctVAM1ipO7212UCuuj2suft1tK382Bng4qm/pF6NxJLM/UFJ8y
rFy+ljrkq6bzwPydCxYiebRmNqvY/DgWzrP3YmgB/g+ldedWKvzISHsM2/H7jCoTnHdk3aP7UE5D
BAFITczqe9H3Fzqm8XOr9jSNqiFajXqpUh3Usu9gcUGM5sV7bRq4VKGxbhWYFW+JRiOoS9/pcg6o
fIFMSt1LrnpnNzsszHKX4PTZtZrDWtEFPRaGVvKj6vDZT87PfsqUk4uXR2jKwijQIKlZmDAtp39k
Wz+xgHTKoBncKyUZBDRq1R8qd8RDvNysG715DO08sHST9X6Obz/Lw0fQjTbKvXxhhJreYxiq7IRH
lmrozj7gs4AQnLNyl7qAZ4fOQBxk/BQ1DnulVo1NyFd7aevZoHIYHXvD856XX9nozZXInOatH4ef
eRJRlYyG58ZjrzAXFu0S2O9TBW1dgX9/37iwayiqb+jY9AcPjA1AnVD8HMLvnQCFmgwajZm8OoeF
xcVyzatphTqZ9tyUJqKHv9//53OT+jXSC5V830bfAtJBrDd02MNtjFBb6iv1w+0iV1gYESUxg/Fc
nuONVGe7yUhwKC+3heNMG3VZHf1xG9xyxFAYZzQTeQ2pGLjvJUkdXeom29Jt8nXapFQylotMsrqq
xtPtRkVAQbiCOAQWC17O7nZnl5uSQZVVa+TloNX7fry/3Xd71KWcgMTk/na3DgSKckmCVdaChrly
2L9uSsfq1oVG8WuD/S8+/XmB4iE+AYOLmRsafWdMb6AnnSvSKOfaFKgPhpZC4+3m7ULBhJyUXvRw
u5VSy9vmygw3d/mD0S3cK/vpk6nSZ73dxbjR7cOmNVe3B2/3tTqqjsqcjrdbJBFBVZ3in7FUtWMr
0q+o0JzHfnKfkl5Tz7dbePx0H8aS4d9u1kU6n6nXPN9u3S6qMD0NupPc5VR6HnHjA7kyGpXSKi+W
ZkV5ysT4dXvwdpdRUDsuKvXecyvnUZW0ZyA1zNvbgx6qmEPDghkFNa8GqATkFvuCpZlJjTG2JwSh
uXeW839xdl67jXNbtn4iAszhVhKVbcs53BCuss2cM5/+fEu70V2W1RZOYwO1/3JVQRS5uNacY47A
oAyhG/9JNVNe5Tq61Y5YdPETpQTnGYuwgSjgY/HANGT/n/8Sv80FJ7aJkdAffwblFoBBIxUiqBuS
KCPtvjcLY5Nm8CxKKdPnuur8MZW02MUkZrSy0WHPCiW8rarbfkKkKhzFZmZi+Tsc6EF3e81czmO5
YxIAgvpY5oDNXmgAD2h5PDNMfPGbHOhuipNZpWW4KeIWc1AruEZjiUoVT/h0105lumsQ2q2UGCuY
wvF2x18UjEGqKikPliR7e2aeIBf6ptBs773R79MweLRHi5ArH18w+VhhF47EtoVMRt04TuD6zRju
mNcy8lSwSi20aK50UscdBTJQB4XMcWGcESAiXKZK0AI8j8XGDhjuNfUIaVhRyk3o40ve2jS1Ssqk
PuTbKFKdHQy/WMCyQhU6ySQ4awynqqCrVkpo41OpqYkbtqgWxkHfR5qHs7cu+26ihwD3CKSuEvGz
4x8gfQZd7DGrNUm2CDrN3vh5Kt/2pSPfAq0eSi1ScKktu7WPt3pf47aK9H+VlLC+E7wwqIZJ+MIW
xVjKkeEdArPxDh6JGm6uQBfK1PbFl9P8b5plOMXHwxsOq0zwPEuogLlszD85HMQ02+uMgOgPfmHK
bG/qCfzBSMa95t95eqxd9y3UmVkvjfVuau29XxjKTZD16XpseyCQBEe6sJ2qlRrUzmtDjV2moklV
YxQCeMi4x5/jVnlXVYN/32tBfoVna4bPnWO/CqrJTGp0+zqeivhW1trP48+NMkkIii/LXZnFBuke
kb7MQc6vjr+g9sR9WOXOhW2txDu7h+gAgHn8wybW/uuvHX+rIDPDFakCRvjvfw9LB4ZJVOJMUTRg
nkVH0s6u1Nnb/fTKkyvMyv7zd6YOXpKBpuqfT//Pn2fDWK4abM/+62+efGxT30imHl/lRHc2CYV3
LXn+PiKyYx+IX47/dfzZ8ZfjbslzLxbkrufz//Uv/6//tgv9hWwaeKuppTLLYWetdYV1EXnVdmzS
hyAtgv2EJPv2+IsPs18JjBwDj9y4zSH/XqMSXR7/7PgjtckUiE/51//8m16eHuKpJkGlRTGMWP0C
nfssC5nNxiAMGZtMYbj1r+pHs1oLVhoQXKVP63yIHy05eS8y0vCyalkzWfydFHyWz/o/H6eesJAH
X2kd5mTYZSQ9VvD9Iq8GNl/ey1I4nsz0NL1E81bPsVktQFfLQFnJIPz7N0QS5IVZnxRulelPvTle
9cE2daydOjJCEbjDZMluYhpfniG9dyHSsMZ8+P1bn6dCO6x6RRdiylOuN6KrZGhkJ3eDQX/0Je9p
csxPj3mQJd1jvgs760otm2hOdNEi1sa73z/+LA2aHAlbNjRbNQz9hIntQcxqpy4s3Lyd3gkdfarJ
1EBdVr4ZxFDQ735omrpthGeSXzR3tmTsTVNa9yWmKbg5Dw06fZWWcOyHPZ42y9DAk1bRwhlaioUX
ZW9yMFxrQ7uLquxP3EnKBb3K2ftnIXSEBM3/oS76/gyZgZQwDqGSpfDjdUl6HmIa/sjZKXa9C4Y3
qRo2jqbeYte4oOC7dP+0M0vIRhKC2AFNC3fx+8f7SQ14MrKE0sH4lMIUsMV23C541Hr8H8Mxfy6m
8j3J1vjt3pvAhjNsKjp36oyl1tRPaelsYViuR0cJZr3RLZqp+aOl+nUWRPfgSoss8t5+f+RnxCLo
W5E1yCr8begPJ2KRVO+NMOzb0o1yGVFW2zy2drNKGMqnlI2hUb3XdfRsJFsP46HB/2TAMFzYWs7o
bLkG2K+2qius+lPBSoz5ZZaZYemOQ/kCKfJK0Zu11ksfFnP8eee/EhNQYQoDHTOEn+BpFBMhk+EW
qH6eSP5LXhsbDKEO06g85kjjIvw+UzUIZ7WBrZPsTX9V1Mb8qMEys1yrVOjwtGh8L9zMn9JIvojI
j1XRaSCHPtlC1LqKowwAmUIjXeH7MWgOSR/e39TyDlqMZxm4TcjEufTkvZI3y98//rgpnvDxNUvl
FqqySF41Tp6llxZ+7XRd6Salh+Fp176qzpNS70o7w7YC2cQsKbDUNOr0pjXbQydEuvAIl5BM1zH/
qq0/nHJ6yRLziVAdczmQei93TnHpNqk/XxOuk8gViyrCcISQ/N+zpPYnNaQwKxnnSDvdR16ZFO2r
ltkPvrXJlG5d285cSFlJfkl1WGB1VV6KQ/2ZoohLiaULm0hEXrohn5wwSe1nzhiw6JoiFeQTbIow
ZnxL6Vl621rQiu30JG4XwxhuOjfqkwe9tXgtcygcilzdyj1DQraTgYd+4QaZZ4QVGup3nSIAqTMi
i+83yFcZFBmZzyMpdBhD0QGn/r++qi3hUBPXU3cY5ZfrgYyoBp+oyQjnY9xHbhCXaGUwR+sNaCRO
w5zI9j6mBmKw42EBDs0Vxm7g3+gbewru6zYw5paDo4oMYR7FnjrXM+VxdBK3gqjpEUHiIGvXj58p
5Q4zEmWLB9azg198VcrXhomjT1mScoRl2wPGgGsIDcuYahoDFlJ0QyHb6cWAur4Ok+JV0qxqZmfK
dVabD2GiP3R1sZ4ma4N3I5G6U3stNJ4ZRF6zlzlqyrVddrdWmw8wpDP8UoILGpZz5wUnHXxGA849
HmwnVY0SymZd26xETOxuOqu/F2dGGHfVDMpKki50a7rBj+u514qPDiH/7y/sUd57+sLafLCm8hI4
SLy/P2cA7rILWrPEvRCyZVnW25j6wlTNvZJ06ETQuRuW+pIN6SFOeAVa23yVs+LLk1a27yGnzKhh
U+NuSNNntTUfEhyqI2Y6+OL7TFe9e6uMVr6mu4YO7hnPpzRdoeJcWa2+RZJ87XiQIIwCnX+JG9a8
H/6OpB2KDC8EnyRIKMaGs2OEEsIP/Tm12CFAOgZts3XDgbfh9/thnNkYMIc1VZ3jG8DbPHkcsOb7
0Bkg2gN1Y3XesyCTeIFG9wG7cuYFIhWwyQx/nhJDBLkuu67TlqgylZNLCT689rVpPHi7DN0z/PbI
i+9JIe3Q5zusHl3HJgpxPFB5PCPIcS9XjispAFz0Rq1Z3+GrtEXKuMWUzsX34cmv7P2UCQVCqt16
1XOC/TV88NykO+lxN5okt7fibNnioQdJfeYET6ETtAsB9M6tuHhAsDjOSpPBcWdlV5UdbqvYuaD8
Us5sFugC0ehy5zQTFdv3RYQHWKY4kcKgVCFIjQlbM0kvjuU8k9yWt8adoEQ4/U7uEHpEH3S6K+MQ
OuUD1Jb4Qv11DKM/WdC6wiNUcAagCDotgJJaAbAPpMLt8n5BiSjG7lBIJELGRj9IsZdRH6Pc/gwC
mIxt8Qi4i2c9+V/YTpC+GIywhMfirR3MVyYHwF6EUOLmBZsLFDU1W6zrqkCdyV15bXRE3tXWZxnL
AHFOdmUb4g3pn3RD9RCbkb+i6is8rfwLq/T4Vv74kmCevIfkBcinmnZ8s6Oq67TCtUxEMtp1K3fL
Xu9vVDmBlGJ3t86QunZZ3YiSpLYx+sqoWKD9XbjbZ3ok3UJvxVEh3D1O3xYlYbgRFHblNtTtSzOE
EaKNOK7JCoznweqZZdeMYo3QulBoGOeWnC3TpVg2NALl1FyhAv+w+zqpXSdNiac1vHaRwB8PYLQv
4Yezl1f2nYG0bJaP2nuAbNqyrtMw/KpzgsIm3Qs5ciwX19OvFhkewpx8UQ6Uw0zor3QpnA1QIeZR
rzdz4qxYrCSjqnhLgbhAcgJ1qccPrcLNT9lgl/9BBBHINUnQTaOtGrgHnvxA4iDxm8MwLDQH4Rcz
kxtNA2LLI2hgNpGbRdU8KN6TZr30SnTNRuxGnbWtMiCBjFyjmYperjMlWiHpwnNTxbZ+uoBsWac/
4PERNnFSp2km3vhtVteEssioD/JHJ4ZcP3q3edldS+2X4SsawlPSP3BKWCeTw/YSPeYWkWmFeUUb
0znMBAsG47ayRPd5aAt8IcoExnKCMWUS+Obi951ZPd2ZOZ6E/BhraRUzAKTQ3zeZEPJnr40TvtER
7BDo1IQpCHBwj9Z8GSfhfewor37nZlRyMwi7mJgZzUduraVwuC1jlJA+6XAhaA96jjeyQYmWUZ+n
iCjKJrW6C3f4x57I5Sq6xZjMZEjD/04u18lKL1RGCph27F4osF6759IUUo2QvpOUTVxUlxDQlmj+
GZJ/6T7AZ3ggHe6vI/RHF27eKXYirgYpNW2heGUcW7zI/4hzPRS03VBa+Ot7U4WBpk+Bll+pfbFr
IgUHz3LYTYHxPhkaIb4wbQcFCsWIQfIM7is0mwqkP9bvlaq+akyZ1KrG2bRWuTKkZuMEObT4Ec5Q
Ge87NFwDJ5PZijQX6Ne/f5EfCSnHL0KChUGrZmraqR2ER4qmHjvc1k5D+8WIcxfKxUNiVJSBarur
m/K+0uKbONE2Wijd9FW1mvDVqZTgtYRx6+E9UtICMez4KjiI5YQOOWwykgqMD2ABmDS6STa0amDt
Z1gbPY5X3NC9VuqfkwlvO0HgW9S8FiQbocqYTV2FfGQgT8JZyjXI6qinm0lFjq2he/79y//Y9o9f
3pB1jlpLl390qWMgDWM6eI2I/mQKW0W0J9baTPPD8apbzC9bhor2QAaVhgFb6F1FOPU4gX174UoE
ivHv/nG8EjonleuwLGwWvq+npuobuvG8cUfMNNPqkxL6DmT/HSlERGnirX1T+Rv524oGZ0ZGUOa1
3NUCBj9kjN+v5UfvLq6FskNTNdwmHO7N92uBsNqylbMktKx7xZd7gVpzqajDldWTIgYtrMKoTzZ8
Z+bl5jEQmJxkeAkKCdylXVAbqIhmQNc0rJ8H/VqScXHy43Ud6leYYT0YrKPOI5GCmZ5Bxsu8kP7+
/hU00emd3k5IJ5ylBuCXc+zG/nk9/bHIBtxosHjv7bfCdyUzffLx6Qhb887PVlz7khOPrg8qhT2Y
ynywdDSKAqSpWrwA8BGCFyfon8HMavQteX2cVMkOK/4FVRdu9ZVHBX5bkKYTaKX4F+NVq6vb4yqd
HL+8sFTVcwvE0oRxG8oH3CtONpxSD7xIwumUKjacFn1CBlRfIbMldqkLhn0zWHdqhXS8QlcUBohL
NYDoPHtv5JRhQlc9JabXLDp5fG2snF5DM8uFzRu3mJw7g9zavdriF2+VsuLGHYbuvz+QH5iUWFMA
sZapysjZHOOk/VUh34kgnxY3TOkm0add60dbsWHYeb1Pu80Y9PhuoBPpIMuWAQlH3cOFSzitcI6X
cPQuYcolvFS+L2szkkszyXzEKo7j1qqEXrDdCfeo0JBeJ/B5YQZEWgrUaWdZaCX6//Hdt5ceKT1x
brsXLufcAwWRZcc1qbj0U2ApIGLB62X2Hhsbp3bM1mNNfrMuRQvVq3aNgQYGcTy+GZtuKh+GASVE
LU2PftbNhTPU71fzw7VK3BxbM0waDoAmwz65OQPU3lBEN+LlUr0LzK6nJGnyF+teOxSEJsyqMdj3
tFbKJnL8pzqd7kOt3YySCdSg2x+696lr40EYhQl0UxwLbWo9lzn9UaVA9Bi2iYwhrTethalZbkSU
0tXM6qylXAE/yu0OF/DF79/qtJo+fildrDxDpW6wxYr4ZxeoEP+0XsyXUv2MozZZKiQZiA7Yb1+m
8iOWLll2nC1SbAOs0CB0RLeck9tY633ttEneupk/rHU/eGCLeqC0RdeWcCTWNwkcjwGGgerEIrUW
CXZ3G+UIxsrHMfm/HCr/Xo36/fvLaFoRzBat69f5HzUhCAl7K2za97l80ycZkYrEz8EjhVxBtKTk
lq1+FyAzbCgAf38SPyzvxKMA/QIVIYJAobn5fik9uSkSoVENgk48CfrqRuGAC+P4kPrwQIUZH84E
yVRvyCF7EzC1E/reLKrT+TSMnxcu5uwJh+kPBh9UvgRyiHfzn4VBMgDPCDjLrT3GuyoGT1Gh73PM
d6ypXrV2d6XENr2/fUtTBL0osW8mK3QQv5g3cdSveyl+EZWCYvsSE1nH1W1tncJXgy1hz2RiisVh
Y1R1NVdxAsmze4fA6og4AD+WHvpGv9Wl/pW0Al8zr9sq/FR6T53F5nTzn6+NP441EC0GVwTZNKmE
k+WmReSq8NY8SIYIGwBTPMP8a6Te/vibOBo2pgZ/qVPsuzH1N/4YPw/pezZ1xFvH1boPErT/eUsA
KvQCDaI0mF88S/B7mEs1iEiiuFZWtwspMoN5Kdt3oIfLLifrUoEgNuvhyE9p9JSH5WPoT3d4OT0F
kN7rqGFiS9N63DePVmke2SxVVr31o319tNojJ44pUljCk0gg41TlvUFs4KxsEmzbypD8KTDszEr3
EXEJs8zkqw/jlXgvhH9d5TfsiWk6G0wihVNs1/yIdIkPfAe+ZCl4kCTyrbugowLBGSVSsqdQ5ahX
8RRiRvSpi1RYkskNaLI+okMu16+VT6NJ53Vb36cjP0hCadP44zVZ4a9+Yd7m7f/vKPL4AkC30vBa
4iVwTtuXCgMFZK3NcdgqrHsyp1gFdT2PmvqFVgxNb/wqSwrEEuvGi9SVaKp+X/e6+IzTqogCQkGy
JHP0nFZFvWUTSmlDmMD5mnhZMHqGLGPT3PRZcp0WxbJMQ0FLxHWvSFI0ZhyGunpTKYsWl8pZKIV/
1GkjdbjOhOa+Qi6sdyQEhf7byOMKpWA3KjqG47Z8L4uOX1MOYWDdomxd9GWMBrwtnltJvgKtuwp8
67Gw7INMuAdEMdZVl2JUEuMHC2fXMK4LbfiD54R8oZD6AdAeHwTImm6jNxQjve/vfumEWoQJcuPm
CDMaJITY8ug3zPTUuPmLR85jKHU7wiUoDoExGIXfFNQGsSjyYvztwGOgQZAcqXTEqjuG8UdIZkYs
mIluuC3oj2aJXgaLEmapB/2ftDLrkMjpEpnSPSG+kEz6bmfKY0HCcr63AqHxxf9ewWBe3ArKu3es
9dfhiEtLobW4KQAY+Dn+C17fFPPfl8SP8TB3g+BROg6syAybivn73YAaZLd+4NP+deazjHnTEudB
bT1k4YMdzbyp9Q5C1KJpw8aqrLlaVdIu68ZlXMcVjut47ddBMbjaByQwj6CgOXx5jDF6L11iIVnM
5MKiwTXN26y07o8WOzQsF0opTZyqJ+uaESO4Cwldts2k+PuXiPKqblMH5yN2Frefxk+piXyw3O5J
UauH0LPfsc6EZNMzPZHbByLkPwfSKkh58cHdN8p4FyIJD6D2jNJWNf9qmrLDeeN2tJq1cIWUJ2st
d+jG++a9C+LbpkcU0Ovdl4OLokC+fn8oP0YYx4di0HgzMIK2cNqT5zChUq/gsGzg49UMCI4esUas
rMkvhq8/kOpXH3alV70UdtRc+vgzzRM8BZUbikH0z7AzO1bDKuNcdkvkfXdWMA4MFLZag/qT5D7k
WYF2V/e2PtPz8lUWeTUXvr9odn88T5P5iWGrmvbDui21kNWPHa/ohH0OtBcSR0m22WX6tClHDPI8
nTDm+FZMGJNGumu0N2YMC7uN7pCZYTPQ4HjBeyh2UMvrkguXd5xlnl4eMU+Uboxkccw9KSsz3Eu0
zGAbjbENmNpyA3xszCUyC5M8vgmwSCIa7DacPJKypg6+G8JF2UNTNiHuZ6qh4KBJl283wwod2a7J
GrpOtqExS6+17K5fl5X8x+YcmBUaI8wLN/cMcgXs9z9Xf9KJEek+ZcZARlppO1dAeYzxnJfcyj6r
on/HFonQmRs8zG6nZGQr1AkS9zaapN4bhPSQ8Xk79GLiGKHi/f3CNPXMU6cXoiqTcfnFaeT7W6x1
ZpPn5HLAtpXIkxhksl79qybQocxrW8yfVlj+rsjBeReLwLfdwSifW6y0IHveq4SKBQXnfElDkmDo
hWCbEPNxFtD4U0TOK4vwIKkC5OzWk2GstFx/GTtAObvDGiG3HqQsuDQ7ObaUpyuFV4n0CszoGJ+c
7K5domupTayEm9rN3SSXuxEvYm0s90YmzfsS4nQpX2XUHAjS/dmTXftfvoqiiJ+qxNmlgG59Vdxg
jgpRUgzTi7uAqwyYB9pSvwGkv9GN6eB79TOUeXsRB7ioBGg5mUvGFFQohpuw33Vys24zLMsobIle
R7nCshpwudUNZOeQGXDxf5bMYCdJH0qB79KrkqnPOkVKJVpkvX+FWrsPBkT7gLzRkO9UX9uhteCM
n/RtaMf4kDrYwynMzeVs/fvCMM5t76qmA1AaJp3c6VBk8pFhd2b/n+2wJFWiLWu000uQ4l3RaOjh
9VdMkg5DBEmYhNmpofjDsUGQmWX7pjS85wLYyY4MdzK1LcgHvkzqXs4fR7YL4QtsDzgNsYUopbJm
6gjq55sPps4Qqn9XpHEetXD8xZ6bWs4Bq87YkQgNs5D6eEvFfgDXx9bLWFJY+cPxxcHvAWciT/pj
N/KL6WZEyLIpoB78/dac2yjB50wOCZ2J9ylSRywKytlhBDXsx4dal4Vf4gYHlXUuKTS89qqk/piC
S0y+H37h4oBi0AEjSud8sH6My2AHxyprw5Uhsg+2/UC8z0wrlIXJPXaadqnL+bLAgr21qm0cQDEu
xAIvLQFwwIpNpD1uLreFZmCfbxJv4z/iO7n2K+n99xt0pFWcvoH/XukJrhqWU6OplF5u5I8vKuOB
LmVwWQA/CISll6w/gRNtlAbUl+048oyF2O9SbY0c4g/U/RuciC4dIGcXtA4vS/BlGGnoJyWoM1Fg
pJlFXx7EOXn1FsJQH9PbTkIJ2dkEXxoEHEV0SLVkY0vBuIu5l4x7xxgHyyRrV5iUqPO4ZyBaOjmO
8TgobWWdsPAsSOhxTCYOkhBKoIoluYxOQ/MV8zYCEFnpHKoCerjWQkogTUH9OFUdrGnVy5bpkPuL
Qhom18kBeQNsSTZIpmaZZL6aQSao2dGX6heZixpoIsaG3VaRo5osG7jROuhjL+0IiplrBKPfQYrF
DAuDya6eLkA75wBFcCq2Axm2BdjVyYPVJjToiSe3rl14+9TSdyH27g7mPh6eAGXlvUrCjovuEQ/U
Q0FK84Qr+u+LSxMH/enigs0vm7Ju6bp1OjPF1x1xZm2zuKb0NiAGcTTKhpj0fBXRILdhfxv23UoX
ES+itB9ZbUqd0umpz2YXrQKrX0Jy3xah9C6rONhPNLbqvg0eouHOeKtV849ogbsiWcXVtBv0aBsY
/ZNahA94lAsdhoVjRbloNP1J+MD//u3O7S0GhCrOLUc4B4vj+h+MRM9k9Fy207qA4G6v+rdW0FwJ
P31xqTURdw22S3J06Z6e/Vgs5JlHMVVjpPr9Y6u6x7uxijpXxg0qEidLYE4PllnOZRGLquHV5uj9
0SVflpw3zcJLj8NR/AWdI10AjuKglCxSwKI77PBv+S2L28cv949XKXRZ8Y0zqMSE43LIFhUBnMgy
a9znAdK8lr4ORT9/KqPuTyelpCGWn8pNL2HkT+L7JV7Yj4RfsZVye7nHjPwx5D2peoxwqFWryzpX
dNelHt5no7xrFHN3zBpXzesSKCg82MBBTU0CpqEE8H2MQ9OYNz4D92ZAzGKKO0ICRuZgBdI7iPnQ
JnclxVI2T8PueEc6yyRD7I9jMUZLPOlZwQAi7yF68YIhSvDI9sH2BXsm7CyKj9/X0tk3BdAB+IOp
EvCHOOL/WUyWX0/hgCehq1qAXmn6YpDcYIGzI4d6HjgOGE7+rexuWyj5ValNhwQBjimVT4IhDW/v
3p6Up0Cz9kq2bjGNzxXzDw5p8+OoNHDEAJJ2oTKLt5ptXfAMhyA7CNgzR0s8i3VsS+E2WG25LsHt
PO8S1HzuoNGBFE0aNkGAPN2PbK9KgMg9ogT1LgMPC5/COnjR9MwtJ+m1GJ2N+FqBoayawlwWXbSJ
8NLNamet+OFat4g4x2Ty99uuiMb3ZIPSmUQz2IR6zpD3ZJPEmwGL6yYYyb+IN1VOT487yYib8pAt
M0251Y3PPsfQ3wDSEFuNwwC2NYqn3y9DPVPZ/3sZ5sl5F2l2w5wgxHCgICUCqBAGl/Uq+HEZ9Ylm
+HvdU13xmA1TeTEZiMwtLWUONS2SIjm0ZErjzLworPuwK1adfigwqKjKN7XwNr9f6vnHaKKIACSz
LLCE7wtVN/UhdupkdEmURb4JmxLtzE3BBNxTwnVfVFeoFUQp/xJ73jpFT9BR0uPGWZjtlQUc0tTD
had4pmGDk8RjNJj9kRdzshErWuv1DiRgvOiDXcLMQhR3ATcsFP0vnkQXbsGZ9h/IAaYq+xFI4XFR
/fOuBkHT2w1m9C4s2KVsVrdKFP8tOwljjeSO6BcM/fKFKNl6EMsLny2az5MFy2drNvWsYMnaJyvF
Nr1Wy1pJfLbIpTsEdfYlvrLBx+Wa8lDbaNr6zg1avKD6ZIMF5RJ97UwmxVdj7GLeXbigM0e8IZM1
A5vUQrtxXNr/3AwDH+FOlsPeBZReH0cnunGTBMFzjP9xN23iOKNqdB0ODBkWOO4M+zpVYPVrGDsZ
h9+v5sxK4GKwk4YRzrDulAyO87MMQ7Ps3Yr6xihwSaER1Kt+o5BrUZrR/e8fp4uz9vRpiEmWDDtS
lmEmfH8ZOrpWwy6N3h2sVdriZRDqzwH+MIIgASHkoXwqTNJX7KrbdF22jRL8vgWZpQm8fFZn8S3R
tQtM2Glo448oCTbkylduar1bYTPz22gn20vJqGFQbo3I2IozaCCcsS6rdZdof0xtWNZR9VjUpEmw
H8itR9I7lj+GfNNCspGG9us4oWeyeCVFzqXe4cz4kJcOPhfxVJTYp+Xd0CsaQnend2O2xrEuNqkT
3PiwZru7oDLfaVjnTHDXfB8xSRQvfzHM6p6ZfH+g8HghgH57zJf6/bEc96DTxwJ4bXLICBLSqaQn
GqyW1lci1UhwjybrVuuyGzHTmsnIvGEmvjNLWNVxGy4Cqn6cCQ4piczAt1FUfhWYPExaQE5I8Nhi
WMihWg8YOgYDND7SzWhF0j1iV0rKK68rmYBfB455W0D2+f17nJsJAtdqxH6x0VLHn5R6oxX0HQbW
OH5pIWQt9lqRDiGmpF3p7MxE2TZIPxkMIkSyFuLcJnzBixnUWckFxu25e8pMBMI2jS2ckVOlWDji
VaBl5uBmavoYpNI6Hgi1hQSAU9JKrW0Y5NZDkfZzHeCxxXCLbfK2t9obAkKYaULNj6ODIEZ1lr4u
/c9JKXZ9oDyTxQbDBMszJghEzFKDWb1+GAPnunFkplLqhd1bRPudvrNiiI9khAAOepOTSstnAtOC
fA9uL/iWjm9fmTmZoYrhNilPu+zf9I5Mlcwx5yb+Herk3XktwH6A0xDu1hjl1e/kIFyNYbU0iX5j
B74iCeYNvNent3IR+2wrJXyMjPzFZLjdALDHiM5FMttx6l+E1SwfRrfWSlxs2xciIt8aPf8Ui4x5
wrLRpcceqJYKCPvjt4hYDkqClH7X2tkNAdpESVyNGEXjTu0OU7NFjvZFasCVVKUvoqeaDOtOm6QP
OZsbwjazM7t3s1Xfh8C8atridhKmKF12XaAHgbdYz0tysWdx7r9pqucqFh61Rs9r0vXvZtc/5JNG
h63d8JdI+s4im5FocjWEf8tYf9BKZJCT1tAdVDTotrYXXTLDUWYjkPMsz78epHLhgLvMRlSyIHAM
eNrQXvhW92mk2WsIlyRU51l2MRRIlCIn24DJpuTwi8EGZZ3UBbXcx52XY+RSQQtpKTvYczbibsuw
hqc30duE7Lm/v7TniCKm4hgUupzQnAui5Pz3QMROYdLaHpstyvPjYFmIybLeX/dJfy0OpFyQc+M8
2UVSO0sgi0wx3vetXM/j2KfZndZtOl5H2nZo6p1JoZwlz1bxJmgjcZM/GF5wFQF8GmoGeVCleU+Q
8YDEWAKJ0WJTPMtp1fgfhPg6s9+/3rm3R3DejiRTaAonb09RZXWk1zUDFuCivOnWSqK+9QJjJkDO
bMI742KffeZQhy8CZ9hWGMXR9n6/obi8Zn0j00z7BCNVDNfFWhdUAIGQlX58ifR4btmoVJGM/TCt
hID0/fMG9GK+0TKzK6i9JT6jqxib+G7HfhQb6UrPhplq2dvfb+xRTHy6WsUwhwqeZcP+9P1jA3IA
mh4DK7fwtJ0jjKHqhdrFD8VArr0dvyJEAceitk5MdC55sBCNHLEzbxJ1t957qzG2H5ECGIG8UWj8
/y+Xx6Vx0EMH/TEa1/E3sMeEbXNkuhaC9KLqfvQ/jeCmb9ovotT8WZNVlPczgTBY+kxNykWros0K
pz3WAY+VR1vTI/MNo+LCQXn2iUESY0ArAJnTLR2z5oSisOKVK5xHzvxtCApk4j7tF918gJCrBs6s
yLULR4lxpvwDhiFwjNA3XUO5/f2RYWPZYs0aD25bpiob4J9iat5KBfx0GJ5SZjAZMX5trN0THfHl
hzHJxX72oYpsReapd0m+afC5TIt4afvlVgd89YAdwxQrkqTA6Vc9hFH+V2wdnmjYveGuiqI9VlFX
GiqoWVwV9zr9s6B/BAQjTuYwj6GZCJ5IIBFf0cWEPY4IELpDWfZ3uCQ/SRbTNVwuvhAVcIp/5Xm5
TFt9JekB0VP1W6sQEJRm01r1zUvQ1RH1/rbE2RM1qE0O7xVEzVOBu2lIcmKWDkdfmhJ9VmzbQnOd
Uf+KWnS4ktHdaGV7nUUguhPK96bHftSaYcoQTcV1X6n7WM+uqUi3CondM1+LN9kEY9WZDV6ew0uN
H7MJmhE9p2AqypAA6T0fL7wI4j08/RL/kQSg9VH001697nxJx45rdGVC36X19Idbivtot6XtwnQ8
38mBtcp9NIxTsrnw2eLE+vnZAkjFSRVM7GSPcJzBFGoj4Aqaq8hWb9p63Maduqp1V/CvFSHm6vEO
gqLbIh6rm+YCTedHu8cjRBLx31dwcqaGyTgZ6mjy7UEfCZvc2XIz7xPl/fdv+nOAIj5HMC6AGYi+
O2XiqCMewHKr8U0hHgkeqofDDE3FkjGd21mYIodB8xxFSYVTIqgZeI3SIC03rGU56q6oozqwiIRA
RVGEIlGft0W6sGDdXLjSH5sAV4qWFiQAKTewyMlxwYuDOQxwNqk2yasa2G7B/heKoi0D4SclgZhj
mb1IHfP3EZFKQPygPmhbWyg1mvTJKEYEfhapyTzEWKnuRi/bePGwbKRuWdj9XZG9G1jn/X7ZPw5V
cdWIDoFMeBvNo9rpnypFjaIG+zgbEyewEoMqmzC1Q5AVy2JIVpIVrn7/OOUHZnLyeSdD9bBzcJH0
vdENSsmcTe30NAWYzQkxR+UvYi+cl4QaBxb8NPG8Lnz6D9Tk+OkQRlC8It863XgizW9DQ8Ze0dSr
zVjtQ91bZENG3iZOSrROg+MvGuwlfMnZ4sm1wztoJVoP8S4ZWrGnxb90Q85tI+hYLSb5YsZ1yveO
GdjmY88DsBELe2a3Fw1HxT0QEwSSH/8fdWeyHbmRpelXqaM9VJiHOpW5cMBHOmcGpw1OMEhinmc8
T/eT1IvVZ5QqRTp56J3ZvemFQlIwJAMMZtfs3vsP56Jkkc/5qZm3mNROR0LJW+fzIJSIDJkmG2Q+
NrRYIO8XQNraqMnlTAlJDmkXIGbjwZrMZaPY10hF7HKKi+K5cBu6jNDEsbnYiesHLMZnJfD3UVHv
RT5nlAjoKluJ2oRADusy5nBAZOds6Zj6hd+OqxRdWVG8F1mhsJwWgTHGqzoerOVb9VncaERqddyw
73MXDHCMYZlUpjhyBOv54DVtHcw/pmyI/lTIGqV492gCojpuBbZetKjbGKYqQUUQiwD1eCrh+/vl
91UwE0g6tDk4MuRPEhlJm4YQ0zHUE7jxSDNc00LvtWhOABAgUbltfBrTdFsyufbmqb0q6XL05iJF
x6GHyyWaMTRi4f4aUKPpFnZQpsCPf/+U4oN/WhCAHzEwwote/7RHoqozwl6ZlrhlXYdq6FFFOa9Q
QzBmyLTgY78f7jMSnC9DuZYwzwdSoeB+/DJR6wSzgzPbshSMGKUyFlY23Mwy3Ru/WCoB5BIutAIL
IlZdRTxFtdcVoWmqHbQLyiMR8XMvQDwQqZvAoeAuc9jPI4iXMZrceBVj8IBztuPTlAdVOM5PiSBH
OkUimt8GKKUEGa+k38Y+awqtSwnLpeIYhuDLpcuZgi2bQp3g023JGKYqsrjTLY26fU3t/nZSDKTu
Rpvm8SRBVSnVXaXDMgwV4OAxdlawCheanRyhO31G24mJIeETVD7q3s7BmW/i81DRQcIPUlMvZWA3
ZbimELFsxjNbC7dTEP0Qu16sERvLvyPr5Kt1aUH1pcUoi4bDQfqH4pgTZnFFb8RWfwya6hlGuMDp
bS0qSLgruk3crMsgflCqbCt3Z41kYflgLEV6JPZyr45QDo+c+l9+HOrdJi0jWxGL5uPq7QaolXnP
6h1D6iHxiGApMiyAaDRunSYBTgVYLcX+XtHvRyd5izBHJuZT1sNnsdg3FtUGLiDmQXWw0IZRMXMm
RrE2jjRdBHOwM0tlIwgqIqgLpL4DZ+KNcViVIdRj/7zSblsAg8KdLAVfoZmZW6alh/vKkVXzFi8O
48mbsI2DJsxnXYMyjyedsg+Pp2JBA9of4tNZPcjLivxG0m7TsBN+5ytszl1f7t08AUWcqcbGDvQ3
YpxNDWwK8y2Bc1o4fbM5ntV+ubZ0HekFbkFc3w6mUB7G3FbQlFqq2NOJCAxR5kKngy5yiJl22/ef
7Msvxh3R5E4rGkcHG6kp/BLLMC7PkD1ccYXHaGQppAUFyXOSeroiCsK/wer7Yb+MbBaXDC563Boo
pHxcrG1ZUfx2SFlE3iVqtTibL2Skb5tePxHnoFM+CdhRhG+N/ipqrymF/CMP8eVci/s8oFUIR2+N
xXcXjinTsZR2LC4cosdMJ7sQructJMLCzN8CSFy+DpG9jaJin4wy4FFjIUX6XtS2RXmrtiaXSuyR
i9CX0Q14t+DciITukKjcRCGmk908QVEpoPTOVLPUhdndyBUmYI72IJBuCctyosmXj83V99PymXIg
drFl0KyCVPa5ZdUr0ZhbYgnmWyrEKKFTz2rL+daHWxf700kHSaw2/E01Ponwi+HAKkgiL67Lhz7x
zwGrchfQykXstG/cKbNR14bhu6KTj6nHjbhAJHW3Q8Te7al/JoJAYs/yPRq5ruVgn9muFaO+Kd9q
wMAABKlH3D0zyg4liZe2He3wwWz6LTjI71/+6ygKAQteNRRx/vZxYdoFDeoAg9Il7ZS3xWlY4TYw
rVUMWEFKpwfx94H+scnvizxPBPXvn+HLPfnuEQ5CgA3xMtN6HkEg9cR91vfHHR4jja3So2p3EsY9
mtIduWx8kkMgoNBEobhoaOCrqId8fPN8Rg7ADsVtC3WDKuhPWzU+9SNQdklzO84z3kb1QpwjoMyu
ECregc2/dyaELsyrAeNTkfNyuElxciHogn46AZ8EaO87CIygV/f9JL3VWD8Fc1BOyAtQFUVB+uPj
SpNRyzEi3EsDP81FWCeYJHHZeIPdO+2FbzjIDIjwPW4oVnfYOih4YLb0KkUkSVX7uTGhSFf2WguD
I03fz7ho5hL4i41ZLEK/8ieiaJRPAZd/Hq4cbsrAh1ODh6hzZY0ABMMJ7xGB7cWrc1gE0tszJmVx
5zvqpWQYqy4JftVquUN0QCDiRHKShUgYlyiCxmLjYHSfauPGzDMvDcw7UWORohCAVSx5CLhd5jCN
Tcv3vp/yr9alTXLI+1BUQIHi44wPQGbRuG+nZZRr8JWLtY+oREeSJE/2XmzmQsYjhr++H/bLcPh+
3IOzoqfWiX4JFxs0s057Jdk3oStpkgeQTS/7M0h+ly3piqAjTwTlf2V0FMoIBvRtUJQ7eGtjosno
0Bxrg+RkDmzg6hPARJyBg/FMludHUdwBgSmY8gKCfWR4EW8Olzn1SXxPUZMz+OXj8KFh1qWi4iIc
zhjU2OlwrxShCcXLlveB4RhwfzJovOOZlbbneutvQBXOC2RAtFVWqv0fS+Dff43/EbwUF38M3Pz9
P/n3XwVuN1EQtgf/+vfN8mr5n+K/+Mef+Pjn/75+Kc5+Zi/Nt3/o9Hp1c/gHPvxPGfbPx/J+tj8/
/Msyb6N2uuxe6unqpQE79vYAvID4k/+nP/y3l7f/y81Uvvztt5/PWZR7qNbXuMb/9uePts9/+01o
gAJ/Y6n/+/tB/vwT4jX/9tt18l//O3/5+r96QQKd/4v+O9cM7uQqYkWOoYlTZ3h5+4n6O9mmjQIf
aoVCzoOf5EXdhn/7zTB/JxJTJID5zo8sAlxTdG8/MX7XNAMYN3plqhB9sH/7n4f78An/+qT/lnfZ
BaoqbcPDHJaiZBBShH4SB5Y3lfCDI0/F5EKJBvxku1aHDDYqiCICOnO6ocRJqu3dwZIRmO9a3FcV
vLm6jG5CQqN29gE568qT3KQrNC+0lWXP5uLdVP75tB+e7rBMJ56OCj0KCoRU0Tr9uAH8sM6SspFV
ZO/AOusB+H6TLv98gR2eJ+VLEwdHRbGQACiO7L1PRRLl7VasQL1R0CDQDvGBbdVgQu9PiqsNGAQg
n+LFyHcs9KF79nXd6zEVyfFuKxPky7Xu1o/AYra2Olz02uDVISL8dGlapLWt3ZjA8oBA8+hoCMN0
o24sJrlpjkwWid5BuICMw3kjQ50HFkHZ4GC2yL3NOJUQx1C1NjoJ2vYW9SPNI5pfKDNWA0nY7uNx
tHewQn4Ykymfto2xINNNVtMEW2gw5YshdhrsLNv7vojNEwN3nx3ca6tB43mYNpOubf0aM66xD9fQ
dKtN5JubUQqSlS85z1jLQunK4mmdVNJu7tRsp4Nq2Ct9lu5mVTmlhQAryDS9kSvOypyaZZuUDqrn
Wr7ojQjV7UnT3NHkYSttMC/VCdnBqFZ2TQ9dsUdMLJSDc5kG/dpvFnVcRadxdBvr8bjT/PQ6qXVc
pCepXmQaWnlYji/0vq63dlRnXpeF6mKaNJAQs72Es9a5Ud4rSwXdZyVro12T02fqU/MGAzVth18H
DgODskfsxPKlbJ8ZkrmCSPZqDP3oFmPdLEcJ1Z3OMe4No8ld34ltt6txIp17IGZ6bv3QuqQDYjUB
yp56LJkNEyp4ZLVrQMbtou3jm04fbU+S0nZnN3uYpLOhbFPbmL3W1zEypnOIu2OQL6YYWM04d5so
mXLPL9QTpVOqkyTE7HBGpXndIqmeXCqNFK5GyaxoCyc3WERfTD7KXXMV+8yQ7aVaM3mtUu1Sint8
XnZ6hX1J1akPCZhrrxsp+QU9IpR8uizHDtDGT3tixcr0AeFhxwiPjGy6INZOqnG8QbbSdOEWbKve
wJYSq7pNVu2VqHCWA5ZSuCOs7BnXs9YEwDph0Fnp89quyxNq3vgiq07ljTMqNbYSU0hDE7GIMFEc
Nf+VnhbsIMPa1+O49rvOX+G5gietYmI53xUztnvckG21AciAAGGicRyOmMbORb5uRmmhRZgfTvIv
KOsTwazC+xxmzLIrzE2kQiWSDC602iKxTZTHxpVxSiVrE7SpF0zBTVF0T7HNosmVyyFI77Q8usW0
9ZamwbOl+NdqI1EAhCdQFvdValwPqebpZok0uuP2EYw1uVyiBOtNhbUALODGWOoO1eBWFf8s32Cb
tjZidWUrkN/MYV11IGgtdWHbdKw1ez8WWF/Db5r9ZK/40h7Y7a6eaNT4uLQEEEBC5XRA1C7VcuTK
+xXVsHUmmWtKuxsbCg/9JS5MmHEa+QlZ5sqJsJZjIyCNslB705N83fUIuXjgSjQuwxzjzelUgp/V
WaqXDNBUcBod55FkztNQYcvCeDOXVKMVZ23YOZd9/NGIy2UwrhR53iFBsIYqiHVBCc0Pf8Ie5bu2
WavFSY1JGJVo3jNaz1bs9RCLRnsP8W/ROy+5XLlqEXExbi0UcceTPpNcq6lcbACXlQ52ccL+lelJ
0Sdqs9JlpJXB72m1vdbxT3fsateahodM8ULR9NUcVOsJWliVhNs8kU4sDF+n7ja29WVv1OtQJCVN
u1Ob5touMR7sVX81Nz/x1XRHNd6gnI3mDpmoz3s+AZxZdPQGFtpoeVrSn3WGw0kZ7PsQereE82rj
rxUTl68svBjczGkupiyk1ZYHp5kfa2IBqpyqwJfolP7skD+TajzCHBMV97SZHnSabfwzemM6zgmp
ikxCIg0+jrDlpWRZ66GLUILIKlq6aNV19Dv3VoIUSY8O7qbWe+dMzVLnLNDWzRQaZwnyWFtJGYVl
8I2UwbmjXsgNFdKhiySAvQkME82w4jbSq/RiRpvmXIoVr6k5y5EDhjHBTb7U/cZLLH1YTdpQ7vos
XumQHBaSj+dYowWXqKUC7AIxa07RkwzKx9XlqXONOu3cObLXkHyKtC5wxZbxvJfwg4e1GURnkdo+
FLq9hGalrJRIaalG+q86Nni7wSDQ+ZWER+xo6JeaPZ4OZunsMBvDFFaFSphoA57W4XgOKRfTn753
sDbt5YtoaNdtVzwauS25PAYqSX2DCxS93H3TFFdpRh+6AOo7OTLicxptNaipjovVjDzgFBelp6pU
zicRvRbKQI7X9fa5PhSxiy+9so/VzNlYNqhZCwf1RaC2zZmqqhG+T8HPQOqTk1rSEbPT/ZNB4zga
wkjBa6e+keFWgpsproscEJUa2Usj0aVdGgzhopRTY50rBuA66OprKLOGC5+i6Hz5ZGj6aqvDRdiq
M3Jc+pQX66LRTwMdd7ikQZMnSHH0jBUVItcDkxdeqPF0X1V9t0586Rcj2RuWD07dBoi7sjKl1Whm
zZ5qV70fMBdd6gOlLAQ0t3LWwRmT58Grwkk6zRTHP82tXDpNxS/KMCjbqDTO/vr9MVVUryxwLGFB
lDsFhxV5Ri9S0+rercoM8IZDa6KTAbl0dviKO5B2Vqhzve0MtCOpRw/4gyWhbrqqkYwsY4XjtEmX
2VBWBM6ICafpuOZeaGA6oePilzfWZkaRFs1JVM3eXIf7BlZCqpd4jA8CKmnWwt9s1Q2duklAL6sq
8NrcRxhGsv0f+pxQVJKmlWQ5KQ+vrRq6Kmc15vJjlna3kdmY+1gef+TckLm0FNqukSX1j1/qjC9l
awXSV6F2UotfVPyHA1cO836b+0rpjiFNmd7Qh/U0JT/GTq2WVjliqRwqPxkkdc0yfIxtqdqqFMPc
asr6tdk+DRxWyBdIilebNelzqU0ng/0HxcTaQrXySOh+tDMaZWnZ3uI3y00gyrSt0yfhOs3zid0T
XsIl+dlZ/oTR2VS7XRcY+H2P2iKMEwzXMsXEvdiER4MvjZ9YqVsELHGUNhu36FxnQD6kHyUAW1H9
Ay1TKJ+qNq6rcvTXvQl0Z4axpLbGTYLI7gr/0DNdDlG87jraqcJmVqlx9nbYLHZqO4vWMpN1FM23
barbiLZp6079kUTIhMYQ6N0p065k4s020ONr1UDnqMO5rJ/K0UVflk+alTdTWnj4gmgLtaRrm2Tp
UxoLXWZdbdxB0x9UE7tDJ0DtgyP1qgOoAI0sBVqdJqsqxLxW91Nl3UNHs/JzPepvuwnbOI1kxQ0N
+y7TccVD5rTeTEgzcpFG4lnD3hLaBBc40/fddjZLD40DlhR1zWyNyaXs2rO9H1I0ylHXvCsLPdxN
yG7XCNAv2o6//BGby7q97nQivJ0N/qKea7qDVUqXrOHppmk7zvhPGQ72DDY9a8Sj58QbxqLBrGvG
3M0Zik2Iq6mKHLSeFv3Gfg7s1sK9cTgtVF1dw/Q0F4SYq3JAkb8qTU4inkkcGr0Lz2L0ZDi50Ogd
zZukXNrACHXpWy7qKio8kIWWK2FivegUgmExSaiuqydNnV2oAvUPe9D2BoVCfNTq+BsFuxidFPzF
dGRgbN6qqgvQuWxCzvakdE3nwQgMpFlN0XJEksi2BiJS2CywG0qWNuwqsLXGBkubcpW3/pmBP68L
s6/Cr9RtEjlwC73AsqKwcfsI413v1Kan1wm+Y2ESnprUOuMKa3q73LeZUnlY+1YLJZpWRWUZHioO
6bpFv7gY44UlipMSrIMtfqVeiRY7Un8VFgR+vu6nANxfol6i3vAaVnjxWnZbbdLRzkjXAKhiF3Gl
NdKijVJamxqX2HbOHxRuSetWbZ7CTn4tB/3FbsiD+VAb25BKNxyr65gKC5wR5i7AZHwRgRVZ2Y1j
oxoauHYd/pD7XOZUNXwvBXbgOXF80duI+DRBjKkqMBhXq2Q0M1Qr9Sp0HYoo3kRRAp8iLQ002dNs
k2KZmxWxwl3hMVakfp0FU7VIGpy3rWSiqdir3PYDFPJxCjkpqhvcnPnAlYrhRWK7WebE9Cx8XOAx
FIGfCplO1pZCVwrfBo6h+P4fP1WhzrhgBXGUTM38ITWbbBlVKL35OTLs0tCd9dycCa3SJivxm22B
pDjDSmczeUP8ECQ6QqMmSZFvvjgJ1B5uE36M+IFpxb2XaYEM2jLhcgm9E12u9Fqdy9hrcu0+7BOG
yoYWVEZ9Vznyw4DvE/aZoLkkyruSHIYrJ5zvZlX2yJ7ShZUm1tlgxhv86p7MAAflEFmeBDTVMsnn
q4DwtorMcliji/GEegZKNzVXIl9CzLzUs0XHgbsezYILgkZfLfoFHCfxSqM+6zLd2Tihhtucjry5
bdfBipYHNkhy9KKF1b0ExdarhQaynUN2SCqO0abrsAQ0dABUevMYWNhW+hLG3cOg/tQISTIZ3C5T
92+xdRjlzZTX8rZEwZerM7o3hvDq7vmUactzB8Dq5xLMpd9ifNeohDSt913UXsutJFF+YcxklzwE
1lUyaM6yiax6bXDeS2Ewr1BMPC1pkEPAQxCRovFabzSwW0bgxalpY32sPI32aJxoRNUWuOYuH+sr
2QrSFSRsWOh+a2F33uOCFYQzQ1ege42SFWpluWc58xqRi3ElZVPmJlTnCFw4T3V1CV4iL+4iFTdU
NGpvqDZmuyw6B5eX7py4fbHAcqxnyVkhvPCaoqZkUFjFxtS/m+2fPUqJG6NonnQVvbGuqV4qJICD
pIEG48hs9xrndvbHzjFihG81dW/G823iq/ZGM51HlCrzbY/lXGw16zSTEAgY8xd1TId1OmGUXBfk
T+bckOXppomiII5vPmpQ31erRNPhfbWWJiLaP+gE0Pu2ZOuwcwcVEEcHZeKRoWS0LeZm0vgwFeEx
vZ/Dkt3bOJoA+oL7pDJ2UBXW7Rrox8g4eaSGrhWRbiWVcUXB6q6Vp2OaKIeF/7fRyM9MtIYpXx4K
TRYWRgZDn5hUNthdaucNpUxaM2McorjOfN8Hz1MxHuk2iG7Cp6l8NyiF0fdoMLgXFQGcQaVJQ3Ov
JMRXm2IKFvVkegoJ7/df7ssZfTfcQRFUTujtxkZquiKRJKVDQrt2aZAuYlU5VqU78mb6xzdr8rFP
8zY2YUOSl6XYi7BQFc/oblVYGJwHi8I/An0QTYpPk0n3AJqELVNQPigL5p0Kx83JTVejHpn7oVv4
6Q73QDfAQNQJS4+1fGRCP1HF3lbNuzHFB37XXaehldI1ZEYHVXalmQ8JFT5rMZGUGqRt8h06TfSI
y5Uqdm3QbKta3fZqcgk57/tv++WufPckBy2cPgYLy2HFrtQyLzBgJTbdxk/i5ffDfEKU/vHG4N0A
fOsAyURx9t0bV2mjFz0VWDeb0cOETUq1BO7aQvcTL+K0aBS3sy7jSDuyoL7+un+Ne7BVwsTIZ71h
q0TIdnN9oGt4b1qbAnIUd7VWPuZ48Ako98eLCsgE/TCdKvnHFzXqxvERdjRd368oCF45fF1DwvLc
CpfipWeBdU6GlVhdfUo9buDLB4ZnCZGffyVO0FZBEpSyN9i9j89ScmtAYp6lLWpsTTKeg2XErrBN
Tow6PzLWp1bk24sLaSgHprMDbvfjYFKl6eM4Mlgf+BiM32n9WgYCGCeK52Q1unrzornprCuxpd4W
1//bzhuMxqh8eY5+HnbWPnTr/j9pvVkk+EA/3+1B0d770Hm7/a//1bQv9VPRti/5+wbcP/7bP/pv
qvI7MCMKkxyW4DoBVv2j/6b/rulgCGUZDAEqF2zZP9tvpvk7jTUYV2gTOlioiJ7dn/03U/tdR6Fc
kGBl04BkY/0z/bfDkwf1CcYVWGCWFVnlwQIepLGWAcWhnaBIazB6XuBb27b9USvy+t3kXPwR7z/0
0g4DxdtQAM7ZJlDjtcO9MuEMYjawYxFcbE6BmcSLrHeutPQeuQCGzMHi1XvqGd0vac7fnmOibioh
xkav4kQZw18xrL+QS9qRB/vU5BNz8O7BRAR/FzlLCW/JGFTgMqEAHyfjiTRmV8iS2gEt/lNLK25H
lURzOoYtOLxkvE0I10N0E9EWRQ/o47ijXVpqUmfZcu6183qk6OJYP7LW8dLkNUnCu+9f88sv/W60
w3NoCictiRmtnUFE4RQqzyVFgGqlauXlPzsUxEQH4QHVRIjiEzc64KJfFKaVLS29utBDc0vOdVmH
ygr39ovvh/oEmcKukP40bRio7V/ApsU6GiZ7ypdJl0Ejhgo6pjho1SdlRf0lwO1pnG6wMzwZh9or
uXiQAhzhAn5e2HTCEeVC/4PrzadDQKZCOFQYUSGB1T7Kuu01HXeKubpvrBl3kfk8kY5xMj+dBeK1
3/rlgquC5MDBWZBJzVC3aY3QkiNh1G1d5ap+p47DrZjmBmzUoMluMzzWofxqwBI7Muuft4wYHg4x
XXuygEMEJc07REVLdJ5G1aEvLm/E0L1RXhj0mCh9QlNy7tEuvEYc5sgX/7xruLXwpZFMF+y5Qxaz
ZcZ6VBlKtuzy6aEjTKV1LNGtrfdidclO9/z9ux7mH2KmYfgLNB7779Mutf1xpsZjZvCYFqkV/iza
blmirOqIJmwr7+SqXGfZMRjm5936cdSD3ZqNlW4PuBIvbTP/ZSOe7Azq+djanoGmyz//gogkgvAH
egcZ4+AC1yRN301dTwkEIYp6WEW+4/WzskohGSLAu+6s7orG6BFo01cvyK7VMAnjpDMO4a+h7Udl
gijo0hm0nUMYCubxJBaiHUO//f4Fv9qfvB75FZc0pEnEo7yL7wEuYVUX4selUzU2J9SG9cjri3yf
FSEd0MEd8vjInH49JIBGzEwB2BzqeCaBqY6UL7KllgRrJ2nui7zZ611I8pptQoneXmbOR9L/TxuD
DWmwG+k36KhU2wfHiR9poK+UjuoQLmO0UumD7vQYrCgaZEo5HMk3Pn2/g9EOFugQ1l0eFNTyG7M4
Med2JQf9xpz6ZetnR17s02SKoWxBJVQc9H0PVWWwhouV0c8cDxlt27jrDWeNeDMMIRiQm2A8ZkX7
5TwCbkFXl4sRaPiD5RK0Nd7mueMBMbgB2+NluvpkFg+5EW0jfT4CJT1MD+HV6wiJcI+jckPmdjCP
auxMQ9cXjDbbJ3rnvM3f8Zf6fE6KcXDtMsjBOS/Mg01ghkgNWhPj+Kqz0ajb2AkG0yZ2aWfJpJ9X
SbOOpHklYd01xxHJ3DEs46c4evAAB8vTbNok7iSm1dSR/NRvx9w/x9HTg/XqOvlrK6OMoTfr77f+
p6z4bXrfvfbB9BY1hilBxKg55cY011wjaW5ChCJEuDmbDNOlPrZq/mmndF7WgtKtQEuGkXK4ZFup
DOtZqh3PSeMrNfT32oT7X+pvjShAIp9d+f17frWKwNAhK0mdjETjIPlXR7sakwC3pQa9O3oAbsH3
lFpz8383zMFRYRd+0BgjIaa08LTQBjfUhdJwcuSrfVL/E18NGSWOXHIc4eP9cQumkt4GutVwDkXR
lgbOJpGrnYCB1Ip+KoWW50jZMm6xgGfD2I0OPM9xa6eFRinB8q6yjd7bLkfBZpY0V0SlRFdWEGhe
ozK4kJJTWZ/P0W/d2Wl5PbfIaDTFDbCjTcDKKC1npUa5S4vzRAuKE1KxIwfSl6sShT0BKKQi9pZn
vj+RUFXKwgadZ7Ao0kaL9mqgrxMnXO5VKdj0ar/JxtXxUPNVHBXVak5AKkSycfD1oJsMWVKwKOdq
epTMcSFmzqG3ICp/RVLsYxoz3y8Y8aHel/7ePiQpLPQWajWfSJR57wx2b7BgAhAPaRBHCzvVNklk
nqkAWsxqvv1+vK9OJSRAVdTvKJHgnvFx4Ux26ESTzD7IbNnTM+zCaKrRKgwzZ//9SF9NJkQuNBJJ
3ym5HQSWLkur0q5N26vaaOnX2towS4qIKZgg240nedVYx9KqY0OKCPvuHlPJJbgDifwiA7IHs20n
FHDsIFsoknJqeIVzTIPly9n86x0PpR1GFfAoZmf0ZZPwogfzOBGgIQ/j43js0P1EjxMrBSSy2BQW
eNtDfH8cI6yWFxbJk1/eUEm7iNoBFKdy8rZQFeUckaSzMOzLRRKXrlxHEAAE/JBWZwPcK7mDrL+N
U3yJCBU9JJV8kI9cWb86wd4/4sEnhyyGYkcBMKKJyy2df/w4tKXqV6tZP53S7swJ+6X4FP/KQvtr
Yg6+upIpWs9nADpZx2cBIE6dmBQiDy6ySor5yD7Lq++H/OpFyaYRmkCsGzbSwYvWI9yVanYYkhAY
DvLJBCZXhF0B/6pm46zoi3Pa4Ue2lMre+SJewHOAk4dQONj0g0bIrIQjho+hA9YZoLVarZwu+qnT
tY2nfRPlD8bYn1uldJ2bsG2cHp8ES7JfgVK4VNhvzL5Hcs+oIP/CWUGerpH0y4jObKrIzwOOx4O8
nnU8USy5FeR6nHo7B9sHgdWNxl9K384LpdNx8IMLIxvOuXB2iabiTtaLeUWsPi1nf6l2OvY/NLYj
OX9KS/9KttFMQ2FjUXa4LYXGY9k2j1XXXiYtgKHYWvFEbWVXHhetwTXbYAlB+QpRrFu801eBKoAg
OeYtKF+/ckNC8Ry5Eh0l+UpSLxDTnyHA4TcNqGmrd+ifubKNajTMeqyklFZb5Ib17DfBBSBNMMCt
75q5fWn6MSaG+VUvOc7CSOtuIV3rvn6RkHktDEl/lLvxRyENiM3lISAiq9yWunQlbDnTBsii1A03
QW973RSs2yq6CSX5ufaFRqGy6kcdxAxK3nOft95gjoNLp3fwaKD+UpMbO+0u5qHzNGoA4rf0Ab3g
obADFwnufZ0sEWMTauXapsQ+x6XGMLq21jOh/Ss0cmT0FJAm4VS/qEb0nAX6Jg4IBr5f3hoZ0KI6
eY4KsHShUfKcRnUOuQCv1PGZzAhd4PksMvBOn7ZWrgVEhvEqa3shzQ75ap372eCFfvLoj/gL5XH9
qjTl61waj3IcbypJAj6rO9MC3NHTGPN0SXeBMgYtxkAGfJedFkqqLfwaCx7d14DN1HhYZhVwCFN5
Dhv8a6xsV4UYTCm4g3pz+EtPsF8H9hpj8OqoF20Z30VZ+iPVnMAdDW6eZQyqAjp/FKBNR1VNXgzW
fdnWzw6Lfo5roM9zOizKsN+kZgqSqbkZ4u6hnsPX3mhP4EM9RWZ66tf+U9GNW32kuBrWBKfp0ag1
jCef4qC8yYAKVV3+KJX19eh20uC4b2t27E6KHKKnwXprFZDrhZbcplmzkrrxNRP5SKMGa990FmqC
ThOm67+CKEOBjyb5AoBAkYEg6FFocEdpPI0Sf1s6CvAj/xSbM88J670J3VtvjZ144GoCpWVZ4a1S
O49ZOnOiSGc0d+lejOOVlRu4gM5IZsnpI8A9zEbwQC67DicjB7y1hViJYd/YahR4vQ0ScSyJhwUb
KusUiHbDeTYal32cgarNkXvLtDvNN6/DskepzATiaCV3gKNOjay+wefvFa/5Cz0IHpQi2xklthmI
PluaG6m6207OfSV3P5oOb7NuTE6rl1kPXkl6H+ve3wJuB5zfngrhlCq1V05sbH0khxd+C/zP0E9m
G+1zpKjfhitCbDVY+mhynRg2pmjTXeFHV921n1YvjhI/oq4GItb3WjPvF3h8/bCkZBvw8nGYrlND
RfmaL9oYoeTpVlIt0hpSnlIMLn33635g6w+Dp5bhXQdZ+m0xFarB8pqS+xkIgobslzWN7aIMjNfc
esat9YyaEtrgWXolNjZGOdFCHZULpHR/pUOKY7iNlEM8tPfDqz2YMBv96lcMFgNCMEuhmbNd2Bhn
Tg6GvA9VBA4HRNAbDB3AQHokIxMaKNB10nC+trVqn8XYgcUDOFyAlr+CWPlZhcaibosYQI38Uqn9
qW+fCTp2FtcbVQCSAwcLQlAlYd0/DCMmsGp5jwh46jaK8joFvTcZwEXEokrECpHbvcHFgMg0Yjst
X81pcoVeRO5id7F9jYrgpLcKYa9lV4St0Aua9LLIX+CG3gJiSd2hAIXXTcm61M3ToDGffTTHaQLE
UdECRtbuokZ6eVtJKrcupAOgq5QhiVB9mkg2NxJarqO0M+v2wTKAY00+dKYqHRpsQGq8QuDs6W5l
TA/IxmFUntlnpeRvc7DvXqUBJ20tkFlBgUwksQ4M27Ya8l/V0BULo0MmWCDgWnHoCQFLzQeWJaGP
uaC3tAbD96LDjcFS/M5hU3ZN2XuyMv9U0DqGTmsvCnGGGO1DWnIrzuOXyTGuQyWwwbmf6w2slFjV
79UCZiPESg4KScXwQYphN+GcAipIjdd6xrzOGexqFEeWJvo3k4WHDEh1PbF2kl9Pi//m7LyW21a2
dvtEqEIOtyDATGXZsm9QTgs5Zzz9GQ3v/9imtaVa+8IoEyTVBNBh9pxfmMIidGUDDcekRAwLwZZS
vmvBfLr1SK60C5bRdTID375oml3jjgyjmie8iZ+kley7BgPurK9RhopBfQ3F8qhmnF6HhGUcmkH+
DOae1FZys0zVc+Y45F/D42BYL2RzvppIprbG/ARLx2uY/RXbKzrtNpxdC8ZHpTLHsK427hiBKJQZ
8ZCCapdV6WNp6I9mAdhPVurnSquBwCfBt6GSfb1sXpIlvGhNch9UOqg6+QxHG51Srv4Gs1A05Wqn
3ihxNG/rsEaorWLcQE+LN1KuPLaB/T13KrQlpolMo6nt1HRuTlH2mTKu7IdGu6kWXTDJUOCMGhbj
sjOeJ6N/khoAcym40gwwfp3lIJykfD/KZofD4nLT4bix0UNoN2AZNlKjA1CLY18Cz+sNVoXVoyBD
jIDWtnLM4lhqlb2de5xCuhGCRd1+aHpF3YxtaR6a5NwVrGCdYgQneDIXJZgxL9bUL/Ns7qoqsnwQ
iyioKkjtQI7II2s/KV3jNmaBBnO9XPLGIja05cNYDqpbqR1QgyhGYl/NzqPWisi1P+ogjcsIoo6g
HTfFsJ9G/SZOZMB4c4kS2RxqhGMQJ0yeRJlp+VkuGoCwBr28W/iLaeZ1Ymwk6gShslO9ILU711Sa
yCvAtrVSf19JqackVbG14/Q+yUbUm7jNqlnxU+LlNie2sCxWB+7uP1qPOWSDZ4o/xM33TlX3qMj0
bquZ1kbuuI9xi1tRhE9JMYOsrNPym9ra6cZKwNrpkrGHxnUbx4W0q1WyIbNdHWcJfHcoKf4UaoWn
sctxe4GtbTKKQ1QY/dSENmRl84s8x6fFqCN/KKxxky32vGnb4TTFS+1GwQzmsLEMt6wYiMiXxOie
GcamxkaFaCnVN+YSbssWpNtQKthf6TgTmifE8DS0zQHCQzdA20ljYS7KUUa1p6m2C/y6Jp8e+xFU
RubkzzKLfjjRI2p2Aps6b1vCeyoABeDassvCLWb2WDoShedjc67w+nJkEPOLPKTY5pk6Ovf8z/5c
zgGMLjlTb1qyKIdCLm9KR4vgps2Vh7BbwlzUJeRuQUeCRLVApuO8ojI+cFbWzGVfy0njQkb4hJY7
4g0SHvLgLYPpPKlV+MmOkm1kN/omxjV+0xsBS6Am+IsYbWeG/jlHEhIZjBY9UuxRdeOlK42MHXKf
EMpX+SZL+mhfYsOoOlXh5n3z2KTGrkns8tj7SEmYWP2Y2bdOze8hxgJRTgnU9Sx9VsLKchV1BLKE
AiBISVgoKcqSisPsmkeBu/4qKehlb65N1pv+xcQ/d1MBUd2EYTd7XOkYGh8B4GAoYRrdLtebl22V
Qx1tNCfejtbTFGIgRBIMg4O2AkluhUyscXCL7we+XxJ9H0LioYyzuyQqYTiFmY0WJJBMMP5LwQ8V
Lca9vpekut7MhfUhzIIzYVG4t4JscaOpn72QecYNQ+dxtIipUuKADMeCQx46MDf0T31gH+UAiQyH
X4XnTI+Edhg+x3N4YCYZvVGuU19Poxel5dZgoNH6SW8dlTFid0BRtQMds7GD+TvBue6VwGE3daxD
wzIr/P8QZjWredlIcR0fbdBHZYxeETvABrKMkHPXyhsTxaSoLXENRSyoa6aD08qfdT15gZBzn9mS
ukvT6UOHSJ6ZVPTJetC2hX6JbUiTbNnKZqpAwypCMT51zTqHrYjtwHap68XFHiDCloidYqXlGpQ5
mGeZEc1uFu26Fhs+20nQ34kGEnCb3LI+dCmEQqPCYm9qGPzc4TPWnDfaPJ+byOxBDGf/hG13owcs
XItMrJQPY+HLEPdI+mLVl45I+8hcXowUdN00pzad42NULM9tjk2kJj+ay4yXTxTAk7Vjd9YiCaT+
5JoS3Jhcyj+NVYXXfTUUPpwZdWNK9o2eNw9FQ25XVwP2f0W3q6UfRmaU+zmOv+XJxI4Ri2DXVrkh
5tDNG6cs4I5hBAHMHFOcVHLQFqpHwKhLpyLJtDSeLQ84vznQXqHsx34yoaoeS2bqo7Olbig/o8HY
CXWp5LvG8EClwE0g3XqKiENJw+3kUoK+V9iZ6zCF7ZbBanB8a/dSXe0JW8Avz8Ds6qpUPacN99w/
CMmJftFUPGXIMHwMKsgNgKBhiEpzCxBwrrY5TDVPzgp9k2aOgUBiJvkUwZ+Hwnk2+B0RBlZbZ5b8
zm5r30w02TOK9gP2EALK7GBFPGJVbziZX8aD6ee43W80BS9OfYK2olWbIrRVGGUbcveFG8Cq3Rfj
96aTgu1Up5rgqoYkf5GawA3Hb4og2+pl+ADX70tQAGVXgLbjd6qwfbQ+Ay1sSQQk32Ml3Fa9TMM6
huuyzFqpLem2VY3vklMDNIdvIyxlCt8u9AAy13I768SXQ921m8isk50yhl9I9ZhuoTaBB4HtUkGo
2Nnl8Ml2Imlr9s6TLrfl3oiWSwog9RAgkZgBbz/Gau2OC6jkTO83rdw7+6g3v4w4aWVhu1GWXvNH
vf/O4679okmXTThCmrMWzGV1IfVDUkTb2DBz9uRr8c+wWKKLxd7K7W2bNMGpzMvTUAfJ2Wm53Fon
MpqSDbNNkVXVRq0X/MhkaC5SUp7tCqx0PuNoqyhim2+x3OQR4Jp2Rliy/sx8FhWlskmyTt5MUBS8
aNrJVlPezIAIZz39EbQSLNOY/YAgRJcEedxh7LXjqZY8q4hkF1WMA/y6D4kK9zh+kJuhg/9to4/U
hHQsoSQQJI9pOx6dfWvIZ3QNfxhEPOynVMe1k2ORK5eF7UKmq1tIZ4NgDnxtW/VYoofvKWXGIwyM
i6Rhnb00U77VtJLwakgWVy+cve507CIQG1Ere9j0Q/XFMpofy8DzDAZkV+1I+loOW3SffpBcOYaR
eQy6DlPqsdFZN6rP8JOYZIbZYAtdqWhDp7XPqo3GINrlJXZHUQdvc2xN3MBSCU7MpD4vdV650Zg9
N3EseYsmPSR6+lUJtA+4DPfnToZYME3fuzF6GewaldV5OcGkDb15aD9IbERmS3aTPLz0IfFWKTfp
ZgwSWDiJpCMGm23CNClcTVtGXwnIdliT+SEvXnIVST20CIi2m/mAsU2+Q7cYt6gKFYRAvh8t6al0
ypNSBRUCpjNS7k720KX9CSOs0WPCvbMC9Thn8zEw5wBd3qHYpCq7CEUCHz/36sc8SO/sKk6wTcTE
c33qcisdA8MKthZAz1RFggrH8cemg92pkMOB+gQVr7mFx3MjeOoWabZNrw6G2yrW6CkdgvZh/cEJ
Ko91zLfMJnGrKhi2BR6ahiV9DCfFZA5GSasbb/RoOCgpPpBQj7AWmF/ovh+lPhIP0vnRfx1IlG6S
HAc1rSWZASv4R9PKiw98Cz+1XIv3aQsL2eo2mZW4/WBGPixb2esibVPNP3SLbV072ToRu31jgHqj
TAfBYXTs71Gkbwcj/Ke1YOP1FSW1xCG05N8kIFp86X49lEH5j9YVOFykpfHzlCYRFw6NcrOeghCN
+w2Scb++E+coCyxd/pQGzRFnweCuwmBv76i14iqmER9H8iiOPkVn5r7w5yFty+gci8N67tfL9X/r
OTaA5SbXpeq/f/fXh3swLMdKi7E30DHibW8rRvdlPSAELuFaqpHZ6RPEK/CAqHeS3ASL++tDZqAV
W3mo4OOtn/z5flCF+aXRL3D+l5Q9C5DbtE4pZK2fWb8N/VK6JF1TblWsi3/7i2uz60eA1hQXZzwn
faukp0TF0wr2aLX71TrIA31bj4wPnFzqk1OFhG7mYH9qpeaHXATJPXke+6YogN6u55tZyjfU4YtL
0WTho9zoDwHL5qceoK7fUTs4zNokf5wSFWUqzpvope9YxmOsalFwyNiX7su+V24HzTzrVtWeQgMC
IGREU71JlPtuGM+YvlbuKEX2IUA062Y9YAOIJZsy9Dthwof+N7TEMU5ivxvS6XPBHjGS8/JbqfYv
leKIuUFywPt0wZ2S0C+0DjPSkRmBABnyWF7Hwp9j3JVOBTCnhx1q1MO+AYfh8uDvJjhS91GZy/fx
oNkHyeTO9SacqcxMzqkWyJdcHAqoIxdk7jqA/nLo/3xjRiYiwQq51dTMhyucg1seml2laalMzmCR
zwa0JhMyuorV4V0fa+aDpeTRfurtfpOEyVYeu/pgtOwpnChE5qKZq0OhrGoa6rLVbTiI2qQ422mB
1qQO0oA/XLJxlKnbLKUyQvRn8xVQbTWGQFIOtSOVe0VbjNlNQwllxZk0YxHjdaM/1viWfqlm/dC0
IVwwOTi3Qp5QjTOX6m1wWg9qml6MCWmQfo7y08A0fartdnC1xoJXXId3rVZAWJZx2oHbaz6YZjY+
TVoJUj42cjSOmSlawxieM5nFf7uMmrk1YviyVmaFJ9lcKjcMmtbNWwxkYpibg2wM58wyTvPCvFvG
1te4StiPURTZiaD70CbaI3JDFkmt3EKDAbaRpITNuU/Txq8yGyq9ePnzoC3/+d9SwaZWa3TF2bc7
l8kanEulo7Ii1xBAxZmlV4i21/9G5kw2Kws8bAAw7cgofhJo2Y9NhVJPEJnOMcoV69HBapnABoma
wC6txyknJaTnlr++uX4hgxaZpnlxXk9pMBK3cwwVdH1zZJlgxkh+vvnzL7IA1nmyXNZXiKBovi53
6s+/mIAHvAyz/bS+SRf5h5KPcjLn6DsZau1EPd56CEqs51u1+LG+mu3cfpBq1mUps1sguHzCkLPs
Jgv78/rmeiqXFhIVutPs1pdJ4YT3IYIkQd2znI1NVPtNHiB6Lr5fS6Dw9flFS2p1P5girS9mWenP
Q6E06NSWFkkgG59WDzxJ3rpTHpu+1kJnc/p+uhtZou8cmURvMt0RNYx36+nIoQoB387ZrefWdxGG
zfYKdQ63kowkYEbkK9V0zkZZvV1frIfSRo+lS+AC45Ace5OkhdvF6ap7Z4xSPyeO9Sfxcj2nKIjr
95Y1Q9g1s4i0uBazNZ+g462vkyZetrlUG5v14+vBwjsQ6QW4Pj+/o+e1uovUnOCj+riazEptVl6C
aigv6//Wc02hl3s7VZ6vzq+fSAbQG1RaPljDl0Dqu+/VKBG6IhmPTM7wONZLeVejLHCYEoUFWLxc
z0GOZVE0y+daQcOnaDGIW0+RSA33eBSQGxSf+PWFKenO5pSjpSD+xnq+jttwN4ULyYcOtTd3fSes
oq3V2KDDxfczm8RJXpIOGbpRPq4HOTfk4ywOv16u/6uKcMnd//q2Q0ExytVpu364WT+8/pn1G+vJ
9cAo+rIMXXHKa+kiZzGrNuzWgHzYhMQJvsSEIK1ytx4A+LeHtkNW2jRTqfXNmlC2Q39DKQssVGr9
GMrTfNQtNqEF0eC9NfUQpybtFkn8EmhIoHxqGvJilBzVE3Ik1CjThISiBuwmlMz+WXNqqoxTlzEp
1NZumnKVLYQqp0ediE1Pm+yyHqZQ+c//1pcwwQdYwwpS3m18mtPkP4cGRnjprq+Rgo1OVqXUh3gq
P1MwKIhw8vIp1ybj0Zg36wv0BziDJwviRkZ/Hl9qpGP2S1vC969m7TawGn8ebPVhPdh9ww3Qismn
ljFRDCb5KpW6dRvXw1PvsNZ0klJ5iZHHj1nnoE6r27frq35o89045okXGHP8aIsDogRe07MqrJ8I
lCTYjnNeeeubxvySUGI+401UXGSSNbtirj7Xy1RcksHaVl263GS6Ix+yDGNizEpO2IxU7mxapl/V
ybNssGG3Zsc8ZYOq+AFhtRvkpIUpoFteE6zYE8W+yyZra4VDvW9ntHIGZ4sHM6Egu4yjKRXZYXKs
xpUDHdfYzEk2ltQYl6UIzcs0hfExVdTbONTHk0ygsMTUHLrc0L7NqeYNauFsUGhKLshKkzi1zXmv
KDGpqpG8W97gwVOOVDB7h93GoqJjMlHtRXG1fVqYz7YszA0ohTm+M/oyudOWWfVQqWkxkTUYwdEQ
f1LyUdRRovC0tLnzse3vEISYXSWf5nO56PP9lJt7rFyt5y4uzLtJzvCf0zcGYcxERuXIt5SjQd/f
4wGLfWCvdrv1fke12jNZsZcr283kkEtlQIeo8XcZJAg/SmMUrbLlJmBTdGDlMY7rAWTuxyTXKo8S
xHyeNH5LbUs3Vlmk56ZLpbtUG6S7DNlm19EACxAXWH6bGPYmNkp703SjV1RNcwZKAsXRpFyXW8eS
2/JPb9ofjLTYW2w6SFGr9tYqOuuYshs6av3SsFnO2UvYsn0ZKXKixGSQloqQlqQw9DXv5ODWTKQf
Q97XB2UxEEuKLYk8bLjROo3Unhjw9awpd5ZpkKopQ2X3c/zbmnWAmFmiWUE+SUmXejt1FH8MC+fU
IkHbLs7yDnw559REKH+qhrUhWMGi0TguSfkl6kyk2ppxbG5JsMY++u6U7sAV3K6H9Y2pngaP9NpU
q+0pS9L2NA9OcsLQzO4QOehi7WCFYXRaglg6m2geoOSFuonR2D+UgNC1RzgDgz9oywrJCGO8qYp0
b2kdWkpDEJ+sWP4wqll8zuMyfe6UE/iL4qkUL8Y4Peh6ad11upw+R1nyJRgkE7cTiyFkUZNY4GSf
1jdR/LI30Txp+/WbnZL0/qyCG1r/atxFyOGY7NDWd6lF94dGs+hBopm0iYOTlbKVXv9yP8v6DbiO
n78BiQL7PlU2i0iQWaPzpA6O8yRs52ane1zPJMFwP2V2eLu+RVV4cVmCixOF7ZIZiELLtChp4hm4
2Z1TVAS2eaH8IDUfngNV6ZbD+l9NvItwXgJYAI0PO6z+KcK23tV2/ikpqYuQ1twn1OX9cCctYbut
l5rJGIvqjeO0iPHkJF+69gUw1c0g9/1Gyys0AsAD14Oe+tUIW5TufwClmrgyKtWbReGUEmRCMcqi
uqU6G3XuKCwYzbEl4kN/DUmPyKouqHjd1bss7nr03+zMm6Plu2GkMYDK+b5VGIrAwG7aBNGMSq0r
TCbGZ7Uevo4F3n3wHTZJECVuaGX3dThB5wxAJOKVgue0hSDJiD5MqaZkNFHDcZtqvDGC8t5wJuA7
JUBOqbkEWdoDWyKX3icle/lC9hW5+J6CItlMxXPW2p1XB9rixqBpT7JudPUWWTj5ZED+kIA9czZW
FcowNrMJ6bBqv5777e25EKNuPTvUKuIgJYIyGOfdrAc57YdTZQx4bUYZkJH//4aqUnCB6PCdKGKD
l7I/6AH10oQsAxV3NrA6wUVlxcxsGlw4lT2zMmHRKTI3tVKdEI8wXaWTEg/SKbopxNlAfnHfZJfg
OknwPDZhQpYN+YLcRrhbaT/PWUJZtAZd0xXLRcex8oIWDuVk9C7Sfsou1TAtPw9UvLqZ6d1IAPO3
/vrGz3O/PoOa1kwCenpeT61/MzclGZwNrkNk177Mcve8JjuKuKDotU2JiCK0/nKrM1COKdjEhcjo
WMtXdLJe5I6gGYMrbYN3EyTIDZ39E1safLBBPkzx9GK0seIFUnE/DmCkrI5yn1xIrhNrg0f5o3Pz
BOiSMT/YKVqIshDYM2XEzTI45lOMpFgxhTeaNX9hHy5gwSRnpihB9mRSCj9obZw1FtuLuWQDVNOU
tC9G0Pyo0z1sDR3DQBwYswTptLmkyDao5g55zUsjt1+VDm2U3uKpyQT3+azf9AE4r1aORg/QSwyI
q0bFnJzFXh16krypmnjS98CWGFpKSUq/rH9ES/UZaPCegPaBeprilswI2+7SiRpXNVnHWrFjr89S
lN6aiDxkX5B0JHmYhwgaoQ4Uodls4Yht/kPBHLPle7qYcewUhM/kCtGZhBxT3vfSsTel0J/zPHDn
KrDcXOmRKqqbi5IFqOjph5Qcus9VBI9lxZykopxSpk5/0+tz59dznQg4lHpZD4CpW+TEEFWjRntB
ZgThbRO5a/jlyrkNik/gLVosWfLhvETjgFrc8mKgPO1JWei4TqvNRyXB1WhKi3iHD9TGUmSGTjZl
W7nJvy3sNik6tA5SPqO5N7uoAMfNCphjiInOxFTPKPUUm7ZjUjXKqXtMzaPRzm7fYb04zreIJNq7
pLHJLWO0MLghlmphpscPykg2uk2H6uNYphu5lD8WaTx/6RYkUW3Jym5HW4rwo6QwZRI9gjqs72Iz
dZ4QZRsPhaVLPpCIDIbFSSra8SGOzaNUkoksSUFTV4pR1zSwbI2Xb40aMmVJw6e8RJnWjbVnKcHk
tF0C6yPpiAoJXjqiGm9atJXgDn+zwvHORsgVlXpnF1LQVuXsI5mzuxE8D/IXbtGQBB6D5aXSm1vk
vWWWGfnZCosPmfQZtMUuk9p/tGlmXjPGe2mRn+hRs5fCPGqNzutQri3I61paTbpR6wHM9k9hKaGy
+ElZKiK8XIa1Ptrfmhmy/EzGnbF+35mAoWbzHqRzx3Wh1ZYuioMQWlX4UvcpT4LMVfQfkTN/blRh
r5bz43oCA9ytP8ZF42dSdDvo7DLfxqe+gio3ZJxgCK802dKuNYOx5cG6j8B0BUIv2VOVJH4L6H/F
sWvt4X9pzZQFtUrH1/oKkzqibtBEHcyZTkt3apKyW2fwRxa8x8wdJPXfUzm4uF/NXUHYSzUqiQK4
uMXM79twOaeAcFVVenj7qv4ywQBwTTuocaDBi8CweYUrjqalaYckdTzqZo8msoouTL0zDpWnIQE2
4yCTCC1gSvXHRvBJGpXtnnRpjPLL2z/kFbAxUjLw1WB0KiD3BQj9N1T7jNyJZTdojY401TnGJ8Qm
T3Mf7Ki2HATYGLAma+A7nLJXoO0GIvIq8jUOKtur++hvrRJhOZIxwsBIDOk80VqVLQ9OV/qYGv17
APfvTa3I99+aUiKEMWtNMLzG5CDV1O8Qq4jgQwzzJRgxFov/LfmQJ4uDmbCZAWMCqfPPO4prU6KX
KaQLQT5S2KIPnXPS635fIWMqtFYwTHj7Gb42IH9v8QownsA0ooZD1NxZO5APK2Zf8AHFKOEq327s
NfYM1QpcuWDNc6F/ieKDRI8afXY8y8RmyL4UjEOnjI7AHVmG0IaFWrKAE8D/6Z07qwiKzJ98FgYm
iHiDZBw8umu2npInSEMnZeIXMwKiz4Y0+Tgb+tOUImN1y3J5CkrZt6cJ/7bhPpHCf82noX3U2OFC
mnBOrhkZ8BrMIJP1xE8U80ghxyv6+TBF/a1V134CKfKdWy14Y39dL072CrOsqavXt9qZgshu0Sby
Ad4/NCTrh5wCth6weJTbtEWdsyZZsYtiHrXx768VhSmo3rKFNh9S83924262R4WchrR2Y62JDu1g
79qxvukbxYuV8R0i5t99GIl8KPw4HJuCbCoe/W/DVBqM1ijKhQpzoh76QNqLDtyaFloJ1lbkif79
rQUGgucgFl6gTq8fZZoaZqeaMl5pMK9w8/QmW7mziWyY8pc+P5eIFy6N8cBmFP3hD2+3/jeVCP80
Zj6oUnTiv56rXGhN2o3YWGjJ6NvJ16DKdqLRgt1eqU73gfPO5f5NUKRBvIhh1cJTxEDgz7uLZo8+
dcShPLjwgGLrUUwN5ITfmRteva7fmrnqMzG4oyDpLMkrS82XnOIcTuaNNEjIys3fmfYEy/TtO/n3
QoKoiwXDFDIfFrTOVbcZuqRW0E4OfVsyb7BMAvvnHO1Kf9DpsW839bfog4oCLBpv9BYDQTT7SvRB
sbFDRgs29IuqeOqHL3XZPwmyt13PFz3HGDX5mnB7SwBok279D3PfH61fc0wRQNEJ80K0twPyEbuq
+NzX/4zDJXSSexETdZhYgdzy0gWkLOZ3b1/9a49WSF5olE/RKdCvehCJkbCSSG3QXaOdvhi+TlHN
0KvtGAy3PNrKHO7fbvG1R8tSqsNBFUo71zOCUltLGY857AKrvAhSbTVFN4th+YZZvNPUK5MP1wZX
mAeLbop9FWMmZlwwVVQhuqFfhQqNYSpe1dh4/NlM9eE7Hen1W/mrtasQc4qrljQY/UjJKz+eSBUi
iiY4fUU6beQRfdvsy9u38pU1m66r4exlrwT01f/pt9lVrdSmQCCMJsPxASzMHojpDoCUW86nZha4
0PKSZhpYsPGdfvPqrf2t5auLtaYO0DHIb1/W2jtyq15HNCTCWqNWNxoEl7ev9LWJ7vcLveqmo16D
uRUXOjOdqrABpdnGFDp756r+jpphyaECJeh5SEZerx5apS5LgbmBhywyZgWPgp1J+v2kRKi/JGQi
+pvamt7ppSvv+ioc4NpYlYCqIzV5HQ7k8zJ1ocPjGmIZofxbFSeJabnLjPQ8j8HZKvJtPixU0OpD
A5BcjUDcJsVF4WMsDl5oP8h9u/33NxwdSiS0mPctWMZ/rixjWYE0DovAA/+4S8ZmZxbkpJ3d2628
NmTQ8rCpSiB3g4zIn61oRYOUnEkrYbNB+MYT6gWC6duhS79RIfa/3dxrU48uJASA/uJ4dS1ZEoe5
Sfa9DdDyaLeCZiqWTJPABKjIO02tW53rh0oQzd0DCOMo15zpYBgMOKY9pXwI9mo2f4CzsScvt4eC
CTRqa5jYC/AEcVN8maTTmIV3qQHtRFKejCR6iJ34Rs+U84DK+PtP97XRKzjWpiEr+EFcO+LByQcs
a4GHjEnRC+54hQAnpLkwardl9A7B99W7/ltjV10JYKQ6F9QqVt5rXn4sCuNRPGQ8296ZJf7Sp5RZ
yoUijXi85DGuRXf0aA67REuCdddrTsONiDZn6NV9WnydpxvdHLwR8YM0Kb0863y1wTuG/Qx8hI//
Q1cjk0JNiMWHTfifPbubwt5USo2LjhFsZguROaPLHR7M94xzX5sa9d9aulrkrHIxM2dRgzVtI1qS
1fS20Jt3BKJeHaq/NXP1FM0s7RS0VnA0J7Dmiv2qVQ7dTKK1Lo+TFHmOEX/4X+4h7uEYGOLibV9N
+v2U9FpJPt+zc/0bAgTbwizvcvxmS9bwt5t6bUCg/MoMvO7JrndFy5RVstzlkidRBAd5v5VTSEQM
isSxjp2lvjc7vPbQ6BjEXOukfy1SV+kAoXs5lbxWJdVdIJZiDd+DqrlI1vyhMMQ22PRmZqcAfvgy
lCcR91L6Q3UISRvv7Yt/NQL+/deIZ/9bGFEnZIuWAKPBLsUWgqVG7JYGxFUnKNOrmgzDta6Lja1X
hwZ4wNvtvzZBGFgQmqjNkT+7jgi1IDSa1JbowSX4UzO7F6mGKfpoy90767vx6n0ny4DoGPEgUhZ/
XqkjNX2sFBPLWqd9EotrNU17g3s7An3VsHESi61YGYROiBXNp3BR3NKK3DiwHmatQ4pawakUyHAd
modAAQ84DHuh2yK+qLHzSuHfiKxQC5lAwi9Gqx8ts34q2tIXM09mpvcaE1Mjh3eykgFmNu7EnhTm
493S2jcxkhp2bPl555UKtWsRvVHvBVuoefU4r7Gk0AhAud0XMjFGp2BQURynONiSonpn9/7aoBdJ
mf+7XVdzS93Yer2o3C7NfEa33BeKVFB3vaj0arZDYk57uyu8/nx4NgZyO9ZfEjV1WmRSaC+BN00w
FskKC9mW6F0phr/UbsVCwbon9HDwEmUT8Gc/WEJNK/KWC0NAaRf3OWxevMeyHPD3chS7rhRNBu7v
LoBow65BPKaeYFA8qqxW3xmArw6A336NeP+38WfkehU2EgFgmitIVn4VHQOtmh6H+rdv76vP03Yw
kRP6cH8Jx2Qh4vyNLgfwRgoo6FDumMQd+baoI2Bk59q03nmer86r/yem6CiGCLh/u7JUQzq/abky
kRBeNGO/rhpOiwCAiqn5O4uu+GvXMRfyUD+lG4nir8JJtXbgJyv0nnbO3RERD7FoiLyweHTOsNeo
4IfZO7PX67Mnrn9oe7CrNa4Tww38xUhfxFIvK9BoEzCpj+j+7A27OpBSptTM9o98sQjjEjPfvv1I
X7/Dv1q/mrtzxZ6cQWH5F+n2OaeOR68Rs4JZgcwl/Hm7OV3MkNf32CRdoJLSQ7/RuZoSALRIhF7E
0D0TXLtEd2LkLG1zhCIdtP6Yd3eoTezElDhJ6b7Jxn1oy08g6r3Smfci4haiSHYi+5oN7ZZfO9vw
jXlCTDZ3itV7JRiWkoKTUJkSmQ/x/ykpt6PxoqQZrqnfmQzjIDmIxXF2rJ3NxC1EHGrRaBoe37/s
V+o6Jhs0hFugDTJwrruWPMlOFNhD4Ck1pFLE+YSAjpgsRkpVQHcO4iJGY/4s1J6ENJaQCavI+719
+zXltduvUDUjqcovUq8GlCVV+ZLJ3H6xVNtzfitEkhrpKCOUQiLJy/N6M9nLfZxDE9OeljHfSwp+
Kdxe8WtFTNwPhBlsnUfRYVJ5V3eY2gF5K9qvNRR+GREvcefFzSQJXWo60IJuq7+bq31ttAL8YFYQ
iei/fC1zPapQjcVHZWGuV8rgqMvaXsPAbaZEJyZaMWpDgMlv38LXBozpUBHTEI0l7XU1SWCNh2Bf
qTrrxkyo/zgsp2IPFAAyDezwnSn3tRyNTnClifQ3S831HrePR6VI0UzxR/MFQsExRJFw6DHTRp5Y
bmskaaajWOUL2J9vX+l/aZrtENsQHG+FEvbvs680DdaYUYj0Y6T4hehaa80YFPZ7h8ff8P+usI/9
MsGenf/9tMRV/2r6OtDiieOljYslgMMvSJscl9K5ha0ICer8foL6lQWUGrLBkADX8PdmW1bytJMg
JkBMJ1Rm8qsJYAMjvl/eT9iK/nE1AdIW4Qm/X8dE+ip0MCfh64zxCh7p4eekh1WQh/+ALoEueRQq
nQBq3ALcSah172zBXum5f7R8FSa0ejjaAa36ItvflkL3+VG2F6/EtBIDrXeS/q+tawiEikoGO9i/
kwSOXKhBC33Sp+ZxQHNjr6fO/2PvPJIrx7YsO5fq4yfEhTKrrAbwtCAftdM7MDrdCa01BlYTqInV
An/mr+Ajjc/it8sijBbh4eFQV5x7zj57bXMOlrUxLfqqYMmFDoOEJqyn1eWJ8+XT/uXyZwdOGi1C
uq5p8JkTKPCoIGVqLsrY2541ywLe+/1k+SI04mkpAsyJcGpyZwtrXYt6oqfDX3ql2KQV0ntgKJwW
XMrc7rzRWIj+v7/kFwsgl7QJw9hZ0F2cfU+jGVOvT3jBtsYCqP+ZUwUBo2ZOTUvKDxX3mMuH6q9e
K7bsCgsfT0ns+nFNsMdOTj19CpdzRTmXxoWqPaUaja40yYlEvhAufLkE2SqAmfmgy751Fp4UOjTc
gSd5L67Qa77QB+sRetiNHjwphr0JmUCx+Ry06oUK0lffE+t9zM5s9mzs9j4+5yRa047LEVcV7J6N
GHalrCP4SY59eG30kElk5cJK/9UixK7MxYiMUNCcfc7GSuQkb7RwWYzDuvODByPGCGYEzIIf0d8f
ORj6qYLrMWTPT8wAMuuum+RwmebmQ2uE1/Pl5j0Mm46tqeB2pJUbw/cuZKq/fELepQUKiaueV8qy
KS4Nzxch+EYIRXpwo6vDVk9HGsC9h++f8Ithis8kSzlVeTAC5wd1Q43QAbU8oVxjvSHhf0GuEjA3
HV02gUJ7ilWihu+v+VX6UEdyykyEBaKSlv44Zmo600PSaYwZXUHfNquZkTRjHWXdNUmfOnrltUs8
eUgO4fyFbkt9iQALOvj2G0tR9BeCvfck4dlWgyhCCIHX3VzhPRvDFt0UqZ20wbKy9A7lUqu4YUI7
vg9c2wyHdiUZveJCak1W4DYxoyjaVTvis0ZP3W1fSYd4QOKD78xat0AnwxqtNrn2mPQ3mSYQraCH
WmEtdGHm2V/skNROqBywE9oUNM4irDIDi4HlNDYscGtd3ehit/X6zhG0ey2q3NFE5Z/8dKRzz/B3
YSyDTfLpfk/qhF5tu3utJTlf5bJ6jHJ7ZUvm0VeNnsU4gvccGff5hE+cH8ONQm/ZLYqsdmlWMHY1
uy+Sdvo6w+LXpAfVbmgRCkbCyxY06bfLrIWVGL4B+WYZKnfCD6pVl9YeYn35VhuTVwKWm9aOsZAw
7IUsp/NxQjx7dMYshUpPPg3cWzttKYiUFY496HEzDKC3TZCHK90fH3LLa3HObICxIk6ghhpbOC1M
ru7dBWJgMNtK5NJR9WhX1lrSaFIJin2hIVwE1PiER3fj9sa08zhT4nQnl5s01DaYXEsgA82HTOvM
RaKM9iqzZfTY+A8E+g81qWlr7mHsot/e4VSgF2azFEDEljbGBIPJAJWS+uDbdXdhxdM/h0JMT3J2
OmluPJLPPrSXmHQ6BCA+qKlgSTTeZVSvRENI8P3E/GItN1HooLxiWCmf0vrjaBn0pOZANurkucfZ
KacRS0kmzvXlkszxi+wVF6KfL5Y6zlca9Th4CIouzh7NNlPLzxH3vgsQpnDATai48kW21C+VNr98
OG1+h0IHmXK+bWglFewcKuSS+G7ddUActf6h6tProcJjCPOq/iLs4YuHQ+ggIz6iH+jzkQQ0YB1b
Cj76s+ZAtNFBqozrNtXvRabcff/pvohxbJl+Rlw/yBmo74m4vySAUq9oUjxX0mUghac03OoKHnbt
kd7yqzK2jlMLPlgOLsRyXzzfh4vO//0vFzUyuj+Vkosaor5psYfBxPqgh+2qaIwLi90XX4/xz3dj
U9RJWJ5dSvXjsO2tHiiLnOD5099OZrjxaDujqW0NOOF6lMSlbeqLHMCcIYVtRIqLc9TZ2Cz80vdY
uuN3MkrzrI/eIxb015bv7+yeUE7R8KrsH2f5AXrM57//QTWOPwZiObJd53tkHMZj5BkBPdhvOujT
oA9vp/yJxWFNq+ZKDDRsW+mFdear70mUTBaaMNJC3vXxe/b1mMyw2HiJqci2kIp9jipFD4cFbfUX
ipVfjNc5WCTBIzRi5PN4Fas0GmvYLDinVmTwVIK3btMn0UkNOnrku60vvwV+fP/9S/0qTCZsZG0D
wmKjQpzDob+M2EwNEiT98woX21cyfRYC1jWTUtT1GnYrzod+0h46xVx9f+Ev3uyH655FPF6XqAO2
EkxPvd93GGtE9IM6baYf1Kr++f21vgqv0KkgMjJYWfnr7DMCL2pU0yMcbxK8RQZxRSP4DkccPF8x
/KiL36GsXKnKWzz1W6usVzEEKybYy+j/O7fCuQs4MlHVfIo/OwWNEvhbf8jpy/KDP5UqVtg6rcsy
Pyq66eidiaFE9USDxKYzS47bxl2NiZMSdbsWMf73r+WLT4AeUzZlk4BeU+SzTyCssaMfmcHdh9KV
l5k479MH0GIcg4nJ95f6arGaU9Qayz4bzfnC0VP21iWpwiECc5cOFLM1GXuBSS4G/URExByh+fT9
Jb/KIryTUzFqAdb2Kd0WV6qST3abLOVE/pMZBeZ0VLM4KBIndeu6lh9TJvT8rJOtkUyWL6wdXz6z
SWXXwlWelNTZzKqU0YqNTkuWM/Jn7CYXLPHbjKmw046eovqkNP/GByUZ9a8rnn1QVjCBQkkkS53z
n99od1GLLSEWV0Crbr9/u1+NHdT2nK0F+wBHwY/Lhi4mOY0Bei8zA1K5Qtefn2704Tg11YV9bp6b
Z0cRoFD/utKnUE+Mlhj9Il6qNNmapELkxtp4rFDvD/T/kYgvmGdmmFs2VfjafMQaoktUWX/+43/9
T5CO/p/8ExLx7v/8799/qvQlS16y31/+v/9EIirmP0w2SKA+6PjZLue0QP+nbv7zfyj6P1hyDUpU
HCTf01v/YiLq9j90NG9EgxYneo1q6L+YiLr1D6SFgizurBZ///P++x5P/xwb9dm/fyAVftpaZ6UX
yX6IWJjRf1JfpZwVwyEtU0wupH3hiW1hzNTzEOVygwVvD4Hb9pW7ZMDTIjap3rEWUAxtZ6dF1zST
vR/Ha0X0D7kKmgxHhUsE5s8blFCIalD/cTibc2RnSWurFWmcGHa6sPL4Bka9T2e3t5QjHPLtvIQ0
flLN4K0vjOUU2diymsf8CRPx0K1SVb1w+J/XpQ8TjnuhfwhdJ/VaPurZvejjWKpm16SLGSwoFHnl
K+1bmUfHooHy7eGk8Jch9V+f68Pnmf/AswtC1lHn4qlCxuXT5qD3WaV0Y74A6oWlar3sNMVVfXzD
8VC+bkd68lNBk3U94OFY1891/yYwYP3+Lj6PEWJiUqII6BnG5nkDkZIUkTXk+DyA93UUL8XBgAbq
UV7mSnXgrOlEinSn+a/fX/Vz+EV0+ZfLnj87xbMgw96uQI4T440tx05lsUthzfo8l49TZMqORu8L
x+63uGlj5/vrv5eIP757pqtMWETmGcjKuTAxGxLTNoOiWGReGS5tRXKVKv+ZVwae1QPmFEOovzX9
APvvvsJggUbXYa9p5jI2rSV9yZi0ewcqpy95Ir2mvRU7kRy/EeMQWjkU+7Ic2Wq1sdd4VBgYOX1/
9199M3RMGlwhDswsEx83oaQxbU/v2wLTIg29jNjrxVACQ2jvNd+k4B5e0+mL05iUXDijfy7KzoeC
v1z5bI7gRKHoMfCSRU+efki0HxEqnUj3X3JDYmURyq9y7H/XkfVQevvU0h7zoTzknAW/fwGfduH3
29AstEsgeVjcPr4A3OJr3TP7YjGl+IWlkXo/xxeKNq6r1nj8/lqflgW0qwbNLSaCSjLq52RZSy+U
WlXDciGF9lWJ4AcYwW1BdSTAq7731AvtCeqnZ+N6VLxpLplxjZ90wEbSpmVJIn1hJP428nGqpUWo
VaOdyidtDdlhDbtNuvboT/ptnNFzox7y2HyVi7rEjC1/w1z+VS1uhqZ57enJDbFDTxtBFgcUe9vQ
bIFZlzKor4p6SVb2eXhw7++UJF1w+xQHz76LTpWuCWdMSNUetSC5Lgp/Ng+fU2YvXUCTlY3DbRtC
RmhANMhJSbJSix0xeX97jsy3ohN/2mAZKb6cxYRZjndQMJu8GrhaTjkbSWk8KkMCZltd+Iq4lSN/
jzXC364As5hT6GZ/V2DuwX75+Aq8IVeyvkyrhaEO6Aqtx3TEqFivrEeJfLGM0QQuerF8DIeLvQmf
Am+dMgjlbs60jBt+fry03ceZ4adxtQjk7jYo6gxj6YZycI65sCI7eWFguqMG+7Qo4kWCUxHeEsu+
znJX9cLWSbnZCWfkIFHKRZKS9m7C6MJkel/XP6y73CMjRACSpwLH+P54j51Um0mo0vCHaeQpqPGx
V81ip/X6AmtLbnisr+1Epj3ZxOkje+g6lIDAoq6GIryruvpYm/5zmuX0DGIKHJWnQbVfSRW9fD/n
tU8rLOWWOXdGVzbjiAju421aJX4aY2sXC91L/5BnXmgQ9pRhvFFRy+hYi2CPrGJB+4BrwWPht0er
GFdeazygIzmlWnvry/JdVpUPUsp+0Q+/MitLXU2UzIAUFyMMCA2j5U8R1S9kqfDflWpJ2/06GEfc
WpPriDO9oyT54AbrKMqxbAlWYX4ttGrTKuk+DYNLsdinde7skc8GLvn8tMGNt3gfuOBz1oMd3HQG
ebVZRJlr6+9f8afBOl9OI/rjXEwR+HwPi4NqnEYOogtN0nZhiOO7CK5LHKIx3ru2R15SMvztoOPs
mmeDj/7aqgzmaxaqcQrj6mf+SMfASg+ujbS47qz4yZ94x5cb3uZ392HUn134bDilQRPmRhaUCygD
S1ncaEnxU5ZwGWsxEg6RicgNtmy2d2qq5kYpg6so0R5wtLsrS/3fewmQ3og8CX7OG/3soQPp6HEv
SqDQb2yVT+3EEjzofuvEur+ROvE2V6qroN7lkXxhfdS+fBUcRjQ4oZyXtHkY/iXvlqcWhZIYP1uk
5vgry60DIA2XlV6HGmL/rkcMosbEckSfJE6q4iqjqHHheKENvWqkrFVQxFIfO2Uke2bTHN23z4UU
/tamaGt1UBPnZ8gRbbmE+qZT7OXZtTX3qhfbD8H89MNB8vRt0MmF0/U2RgH6qQpTb/H98FYIJr/4
6Br1uLlaTL7rHP5IvdM3NTiWC0PSscwVbbYPxY8pyIxD4o8/qr4ptr5WHAg/wq3dGupC69G9+uyS
DSXYw1T/MKnLbWytHrB2UgnP6Zxw4sboXWT6/Q7Hx8dE4B1uhbh6aop/JeHkMlhhcMSjJMWBNxkX
FDRG+kAkHZfb6nUgcnQ6TFAWHUailOfoxqjjTdA0/cEh9DB2/VRmq1yfzWvbXFlpUzutVbbRIoVd
kgHziCYGRatCKS9UP1gjZQ83laf/xEUwO/Rx5wZWHOJ2ncn3eqNT1FWrirY49QajEYmsn4kgC2ey
Se/+KExG9PbauvWyk9YWKhIp/HMmOTcWFDIFAB6YDHFbJ+tYmJ6DdWqzgoREx7yIwgW2Zn+goAxO
23XlAs6J6XaGD6IoL7Vt6lXKJvT6Kwsm0LFQh33bjNImiER7sH3OuWMKalOzVqpcLyKCJTzBMyRj
nAJRh4zmgeJF1kTTOk4CfwPU4KRCknOLFFvCHBiHNPaSG2n9DtZbvDEyhmIz7I3uMRP4w0i/y0Bo
WzB7OLZaOJMXYXz0A/gBYSXd9rYar0wjmY2q7I019MkybPW5DhW6wKm8rTFF4B0KUnfFkLhBsGjy
rdGahdt04kDulp6arH3UGlt2YJR4MgfiUUwqxBtTX1hKc+jL/s5DPIDnH4aGvLdylXfjmruwdvGT
bvv+Jmv8135KHmsweY6SA0pQMXpcqXZrHtQafWfHgy9rfxR0CcR7DQqXFwZuHZfu1PiRq9bkEigM
OykGcA50IayyzHs/wiw2zpPfusUWrmezE39YHn1JHRYT4n3JrKo1tQV/QcM4HM/F+y/YRsNpBWCN
FCvmkkW4x16/aqhyUnL2wJK5eR49xh1+BCrGSbE/OBJb1NZKsM+kR5BuAUnDOMy7zVI24qTjFBlJ
hYv1oO/WXvjiG+NV1erSWvbMU5UZv01FwksPV44m7VZF2VFL6VO3Neq9HQcFjDr54Lf2U1LHP/3C
LBwpHa5qE0qAB1oN6C5VX3wo1wlW76rcG66kTOqytmGBxu2tVuarCi//TQfwJszCI76/v1vICvi0
68Cr5HQtdM79kx1lLn/6ui1w6G8KEa+MQF/JNqkYiOOYzlucLH0vhQzTcQiNVHMzheVJJWmwGvWa
848naY4Zj+3C1qRTlQZQHEYNnqyPdVYlItyDjAlL1kG3t9g8L6O0Xqb835DcFACAQbdALTgtTAky
ReV22EU5PbyveHSxH+oW7SSPKy1cD+GYLD3bU3j18WPReU9aFf6QTeWI8dbStz1vSZ7pphx8sbLL
NOWeMboyzJMvB8WqzT1whnM358gRP2GguqJr7rW96CQPtMMgOzYEAzgyh7xQbrwOJKIwX3qhDNjQ
Zwtcsn+EfUmpVgO+1cLWjOJi5QcZLn0Icpm94qFVGGnsohh4pTctLqCO1eX+IpAOWYaZURfHL0Pd
JE6QMNpT03bAO+AeJIP8U8SLXkOPzaoUtKESrStP+znU3lsQZMtCYUpaWrZ7/5FtMgs34S5hi/a9
cdiPpYyvr3k/hcURVsvkWgl5KWWU80Mj9GEV5+ZvlKpuNir9uiI4v48bpkxopO2+7CTc3Xr6TMbe
NbW0WdomTpX2bGdfF8u8HuaoL9yxNJy4FYrTeqnMxtA+qyNiCmnqhtM4y5CnHmJnNGFhW5vMmp4W
SRTTBPAhWaxkNIQzQHnd+kJ5M2NZYUj+asqlKB7bSp2e/UbcCXYNTiclpNIJ2MWmVjA5HEf5R10B
PPOabtr2FEHdICbuhDmDQWldU6LH2QtOQ5PzjoyVLKUaRAb4RxOiivJUjJ3pNjiAGm29V9PGcrMB
LoWO/9NS8vNrfQggZueQMvz+TYqSnTwYs9eKDXe2wje7gbmCAx/vaBoXQT0N4MRwwLYm67qEPYHv
jDS5iHp91xxR/RdW3K901gJdazYFTI2VOUwSzmfSoW6RvsQceNhQSLVhPub2sjhFOeUCs7gfM112
aiEIRmEBOTmNo07XADCc46CxiAKnhVFmYaqfrw2v8441DikLHNPXYxaNC4TouTOVuPlb8bQk4v1h
iuYHhp1XaS2bGGt5eL3K3q4uzSdkbDPiImZd6IPXIJSrjWQnR9qkmi3nHU81t+oY4HwMl2JslBcg
VC+snUhOLWs2Sqx/STkNyfMr74W9nwS9jko0ka1dpnjue6rqJFI3gDXU3oYpvDfYJ/Gz9oDWxb8r
bAdWkR882kEC/K7OX1QDGEBSl7jsmnWC8EHd1p6GajooYVBgoVHkjjfJbxGn1a49ZLb1JEf5NSMW
Aljaup3MtsyZHqctqFdJcq1DkMPDBuTIdEJecVUmyIJTVsvAnnifYjZ2VzEz1X7mQn3taJiFlAQV
THAY6qL6NQ6UFxhxGWXRSHP0dkHYXO2tdpXq8x5PcEo8SLMuvVAdhcGpUn/22YvhlQmgR1qzDQ0o
D4cjF1dmfou/KbFQXwSAUsZA/RHk8kuAK9wEUmBliCFedUYIjyqEb+JlhCE4uDdBeuPD+axgtqRz
1GGItaDPZTUL/S2MI12y5RgWvyHIPdUjcNmkYVuXlceoH97giGirUg9ey87HvrS8NWVPIkChRcHX
fc63GE/6EKfY+h8D28y2dbIw04m2RywaXN97KqyQNjz9JZ1Hc9yN9/U4rlNd2thGsSpkbKxlbBbp
NNDXaQhssy9lx7ICJqRsNgxYBKzSSDMbW1GPnlav6l+5PwfQ1TBTPvE+9jwnr6Lf0tgcOWPRVyeZ
i3xIl6WsAh2L3ibhbVrL3w5j82J6cCSzIWWUSYW9S0voeRmEm40ZSH9E+LNU9PtEyOwgqV1CJipe
Wl+7iwfl2UjzF7uS58Ak0Bxf6g5x28vLoEkPUtkAe+qbu0bC8A4Uu7wbjFkWT5q/GnD8Tjw/huKT
Cxdr8ucgsU7RBEUmiGSnjDy3LPTtGBinQeT3jfQnGmdDPGlYR7insnkvUG+NS6ysr+aEYGIop9jf
eF75UCfmSnjNpuWA7U61shs19vx0YOIqfQ4yCsKKoGDOSw1v9LiCBJmtxqbm92RGQ/9L9ZRFKeAq
gjo1L0zHDPvZLC6JoELB6dLinAg8/JXW7O2ybIp10ikPCEcBcxGm4VmdrAavO+WDMaygjLK1W9ab
nU+HXPEhMDeqcIzGvOu6St4kartT5G7b47jYW9lxwrIAJzMQS62/a1uGEf61HHLwA4cXqbpxRzbS
YiuVR2xt33+DJlE4lPZK1h6MkfNAQDXK4ZQJMWh2mFJYY22dAIlct+NF2W9iN4fkkoeNYHIdtAIP
aU9yC5X1POjbVVOXf2jIOSEayZzaU/MFC8cfs+iekkl91NvsOdLLeaVLn5L8JWr7ZRFbbxNcQU53
YQHt0f85pmbiVgP3YdhQv0L7RfR65pSZai1gREFZsVZMj5F3DMShSTM3l827RM5YvkODTlmAwVZm
rYsRz9H31YPMIkuUfZzz7y1hBR1o+LtjH+3zwRpQLWvYbMSoXeeYJG6DAPpYBx8v1MXRb/zsnx/R
bOaomHqDRs5ciY3AwRz6rpNkvupciPIt9RV74/twrQM8E1nd7pIiu/bSeKS83kAXAg9kBJROul0S
wR9gsuNoPPfZFF1rOhP+WtgoY50ov43xa51i5WM1R8Warqre2jeVdO9jSu7Oi+LExi0auuYakAmu
mnn3IX6UEBXZtaSR11IpIIuDFK6Rb5o/IqgQi2RsNloWRy4GsZYrmmM2TZ5TjGXrTjPlocvmUkcK
gFUlhvK8JHPCaNoqVnrX5waBcmz+xBPxHncIOMxttOu7bItn9a/3Xyj7gGUTY67RyBZWxdvzVWJf
aWSFphWjKMV9GXar1uxuY3SdQ+m/RYX+Qw5AgNlr/C4Tx6/VlVzYDgFHezX/w+CJpQZ77fr9RxEa
k1t4/uRWvjC2Nj70pOd4eSwRa0HazG0nwQD3JSyoqynZ+cV9HGjBaT6dXU/wGqL+Si77fJMxLZMu
3XtR0e2lfOz2Wk0OsVCDZkeLHO1bdrBDFzASsuA/JuxJnIz5B207vVv0OPTnsfwwcQhdTST7wpkR
F+K7umxFAqx1BjNFqvcqJHAZXdq4Q573aETFTUD6CJ/y3gs3Ad0MorVwFh6F5sQdkUcTmq6XjoQg
mq8QExTLuuxvOgvIVpGTBo3GBqRZXG3TFKRJ0tW/vcl/seRgi4vnKg76Fw5I0dLSB7AleD3Tl3aX
ShhXxqwMbhzflY5W9s+enepLkPFv+G4/KOMMPjVXic6hKUBSSx/Wdoz10jWtATfNmeQxSIljdMmz
EnQkGHosNTkw/InnQVVO4VWy9oP4UOi4a7WRhfl8XK+LwAJKmWiLTMQMXb9zvYnNmqXZwT/+rZQi
nHgAZAfpq1/7BjmbahuNAYy8QLbWaRq/+OwMTubn2qJob+TZtjzUpHXBDutIBeeVtEJvzCBB3t+C
LeRgD0Lp5GV7uFgBcUYtMDXvLEetVhSHTlHKqp/mVeUoZbIYamuHDnNbqOPzkGNIkdyNVt0uO1jF
TsGG6XTEzEXAnpmG/jFhNVjYU/diTOInaRbNseyucKPKWDcF2JhRKV8LQY8h+1S2qlQOtH0arnvD
W4c+fCY7BnEiK3exXreumso9Jdwl7MM9aJTHkiIeHGbsVXV7UdXNkha5taRgBhu0XJ8lj1VD3s3i
wbSUn4dR3rZVA0OtaHZ20lylspcv0PmWrjZtsIaXoWszk6Vp25n0agNfJTPW+1hVhQ+ZJfdOqgX7
BPKGpxAkJIyaxrD24HWezBKKFspXVxuPWQ6jSiXpz9k1+V171X0vFGTMpGFdY7YaS3Bj1n/0ffds
UmXU+5x0h/JmB/1b3mezNay3T5L6eTajMMFrZ+xVtI4njjxQsw6DV3Mg0V3MC9bQ6C+jEYnFUOm3
+IHxy6zXY6q9VRqmtWNNupNzP2ZDz6EWPaRqdFBD9XaK9ZU+ZY9RljqZ1gI8S9mGk6b5VRnpdW9E
0wIQJYtieFVoKc7GI6zuvGFIkKeoDLKC3tv7KlcluGsl03GY+bKUyWbQbfSLlvf7HCCsSzaUwulS
dCPpR6VkAc4O6myulJQG5yRT3Q+cOxB6mv62CNMUdDBeT7HaAcsL5GSP8TvI5g5+TG29NVO2afJ2
2rbEda3R/+o6+2DTdbkaTY0WiqJ3RBWz9YAFoAFRpWsg1uDhTWC9wcb2+ybsQV1yNF/EzabqReBq
gb1tSCFSBdVPUxL+jjLrpI6psS5lavWTZPW0sE+TE+fKXW8DVAhUWptiZucqxTE4q0RGc27vrUGH
0tc71Llb2MA8CdN3ykzLDZSmvS/HcVgimrpJUs8DdxL520a37zEzz1d16mM1IrGpJpzHR4qQqT3c
VPSz7os6ETejGgerwhvuGznE0ztL39BAV/d6wJpna+ltB3b1PmyA90pxE+2RsBcLJeyrZarnyjF/
/9HTqBkU+cb0SWCoEhUBta/vWBMmdwwDWJIsZvnUUY15NORJvra8XtyUmoebBFlPi2ZKR+uL/C6I
85sk3Bex1DecX/r6UMl8m2jQxcoYgh0FiWpT+oq0BV00BlK59KZmPJhiXHVwGlPLmGdSuxK9p7nt
Wz8bA4t2yFghQRQD4jWfOk99xTqtI023CTg8OpOZ30PRiDdxNzdc44wdYyHsd9NwsDpfPmTlj3c6
wv/7IbKeoTtmlRt7hrlrpcA4wMH6rx+VtBXDY4rpzoZTsEcGzljivWMdjE71t0gWfWewKeBl1IlP
hMHQJ2QRL3LBSSIgvH7sPBP3CCjKYXU3WMMmLsgK62UYETXJsIODDAUirKOxVw6p2kmuWU0a/ltD
fyEH/lWJh2qobVI+twQVso+p/iL05S4v9RxzgOhXFyovDdWMcpYg0UBykwRgEGTjorJj1mKf11p4
ORRA5zLsJ3UnLD7cZHwpWzS+uccEjBBFWprFtNa77DpuW/IaAlhA3NCtr+b3pY/4s9dF6oax96Mm
K+Bjau7EIDQcEjtVKzuGVWAm7tfthffzuVxOWUin1Yq/kT7T4vXxBTHZsq42ma8z/b3Krq2AqdgY
GPvXv3ozuWqx5ScTfwQs3KKFta9TOdt1o+deqFV89crowpqr1bMW+rx9COo3EI+ccAu35FPHcSZi
BDczASs1g+fUtq+AyVzpefjLN5tLdcfPpdZZuImeElMQ7BzO61GZ3gclOFKAJ5wDpam6HbP8FMfL
ObIUZDMI6bto/P39I38uds4X1TApZIhon/poFL8L43Qw2Vvb9gmt6kNgJccOFpYQ/Q7ewdv3l3vX
sX0clLjMzX4GKI7pjjz3Jmu6GLRzT0vde4LJiCPYD/FwpQftYTJXQ05rVJRdgQ8DNE8hoIji+ya3
LpRcv3rTTAmLtnQFWa4462LImhBSWshn9nz/CYsQkH4Ax0otfVCiENcMjTBFuiet8Xzh6T+PLx3V
kBB8Xbqa7XMtRhrIzYAdaL5AG9C7M3rHy5WTngIHM3owl3QA6K6e31pd0y6qPxeuPhdXz9899rto
gGdBCO0bH2eZZE11UIYTVV9blxel1hPiktbmg2wTOHJ53sLZUwdwAgN8uPK5ycbnBnC0MVUXhsG7
bODTrQgygLOSCKe6sxWxyetAUSaUhNiHnIQHhJmVUcMP2MksGEWJhgpDEJzq6oud53fF+KpXxsvQ
xM9zG7ZWmqB5jB82iIkQVEXah5DRw/zGzEuwqW1L5hby2vev7/Mijqu5/U/RFzK5c0uwTM+g/k79
jOhGmBhYMrG1z4GyNn54Yjj2qgDJGFyYnp817PR7Ipsn/YeCfVZ5ffxmmCt0rWU25cKqAVDX8aM9
TM9TciMlM6KjNDTqAOO1otS/C1u+jZXh9P1Tf7E+IBmiOm1hk0gT3CzO/kuVWsqqRs1Ibyw6czbk
ujMiAOb6cQRuSW1CuyA3+SyDnR8X/SsLEYsDpicfL1cGij/aLY/7vvdggXAfCuW+Udvbboyuu2ZO
yFnbrPI3Or1jERzfmOymWlQofLC4+/7Zv1gmZlEGzrSsyvTInd2MnlcwtNqxXIRduksGTEbN8iWw
GJW6dfLj5mjbABdy/4LwTflqpGFMIhMvIMT9tEaCDFY6vUIaNDd2JSmBcmCRMi3g+hVJ+NMoIElN
Rb1qevOoY7tKFcU4WZE4otOEBFlylBiKA4EBhJg5mq3+tviRr4SYWsf1GXEQjiYfvxIn/inSEf8T
voKplCPpqmq8daopNzZ8F6F0Hhpp8RqjFYzG+GpWCJHG2gVh8+v7L/S+XZytI9yJSde0Tn8mZgYf
7ySODSOyqgFIt1INDmTSxXvpKyy1Z1mpfUKeY04Vg9Jr86suKe0YnkktjXRNSCbNTwGw2Fl9jA3z
SFWDpa8bK0fLIBBq7Ubtca+xxE4kAGus/oIA5MuvTA8kzXSsJhh3f7x1CHbko+RZ3og+rvP1Y2YW
vxVjuB661BEqEJckuSBx/uqSxqzFZyIThn7afDU115Ab/vOSY53dAXbeDUrjQOx7nNVNseievv9C
7zP2/AsZBN4aajdU/vaZ4sdnIvfpwIw2JFVyPcMiFVSD7ZGmmPwjpfpIDxcVYnd8lqgBRo2yTerm
SqlpVw58rXPFIG/8EQMOs1OTRYv0ZUK0vFJ6Km6cM7uwPkwVHawKpLbOhJdiPpu19mIV0GWnwNik
cXaIYbljOLPR1fENgdo9SNm9Zvf7wb9VbFIgAu5jSYqwSZH3Q1xdJL1erspCeWTMMlga0bhhTaFe
NnLXt/yIOqq3avvunooFN9R57jSLbOAQVm4vETHHWbC1vah3mjZZJ7yC2e4tdHoruOkTeDCZkTUz
qnOh/1/2zmS5bS1b0+9y58hA3wzuBAR7iaJkmpI1QdiyjL7d6J/+flBmVVmUSozMqGFNTuRJOxMg
sLH3Wv/6my42lvMYwGHsVGvG96+f/2cFF6oC9A84r2lYAV0sM7bMxowIYvYIpjopbN/jyGYmmMg6
xm2Vy2edQNf566w7DeIGlki2f/r6Ht684C/XABUNt4DU+KMQCw0W4T4DZMp5I+0lwoJohh5EXzIy
HRMmVHx0lskkLR7u8nI++zVrPwabyJnWb0Q0xZjcqYu/m/NLsolFT8SCaOL7uCSIO4f09CZJVdt+
Qw0dAdtDGST2FhWUedc0PxiKfZfC/D6amAzJE9woE74H1ob//KH/X0L0hYQIbvNM+Pq/S4i+l6X4
OVN4X6mrm3H7+7//y9L/9b/6l3jI/sd8jMwWnFgbAfxRhPxLPGT+w4K6T1IbygQNQ3X+JCdMKfzv
/zLlf8D6p6lW8DxBQ/S3eMj5B3o7VMrojWYnbZTRF2KhL8VDcy36bvWiW+T/isOYoA6q1YsvqDSN
sOyE6N58zxiwfsux3+zKA1DZTVTK7DhNC3rpTxt7yk+DpB4c49ABQmStffJHZpOCfLe/HuHxn1f/
WzLzoTR5u6cZUpgDb+RL9jCpiSoS6BL6U7ZPlfYm7LIjDc3KaUDmO7DaKj+Oev/09VU/nB/zVbGC
4MQn0OiDSYmuhlrb95CuRCm/tkOwy62aMOjwdjKKc2hOeOmTyfn1NT8UoPM1ddoWi36c8+Oi1jCz
HA+MmmtaXf1AwsYh6YuTPdg3PMQF09ore9VHPc58PeAInINmlfslBDDUkiK6oes4rzTogP4jZrS/
GNbwRsXeTsvloFZrbaz3fj1tvv6pn14bABPLAvzmOLAuqhl1CtJuMHOQTN7voovrsyBWzxHlS5oF
P+OsOU+VsrGL4cAHc0Ui/cm7xUbARnAxeyZ9QIuGNEOHnFS9Z0dbcnafWn1Y1FH+FPm/yWleQiS9
soQ/+aww81EBHWiqZrfq9/VPUitGTxo9+XqJ/QpHhDGWOCNy6/G4qa50Meq8Si6+YS5GpajP0i48
YN5fTJsGOe/KrH8rtoypeklEDvJX3qqJ9NzhnZjYw8LhwY6ltnlz5LPvmqphFiG8QOee0ro9m/E8
gvNdQy/dWsrXI6tSZ0VeWQVX7tW4WAVpFIPFkDng9abDZASKqugBq+3+iUnnc021rb/UZrG2suCE
jcySzufaRzDrpj4+LrZj1No4Z73hdX91feR/1yST8G5mdxWVxW5r2YvM1GiSGV5BR3bq5RCPmzki
RZHqK2/rYyoBxm/s3qhGbJX/ZF/UjFE8hI5kE7s7L4umLdfmVJy6mRDRg4skffVCRB+z7FC6V6dw
EYgSIge8QQk2AWSF1A7JUu/ljOkhY/KvX88n+9G7e7s4DdCzZpFkiN4LyuZlkrOHeWXYdbXK8xFz
w+BKr/XpV2KhCmDdzuDoxVdS5SzUhuna25vo7fFQTOom1uUNvK7117/s08eOLwF0cJPTkz3o/UcS
+sFQs+n0YHM5iiDp13ygw47KV1Vl3mRweYyuSFwiVB/kEpekHH6l2qZn+qSTVYg9/OIHP6r2Wmdl
/8FTh+gJVjnvGMalUwEBr2FPJHjvqUI7VJi5kob75KfFaugRGCXSFVndZy+ZgKzZ6oS9kNy1909C
NYtAkiUuN0E7lOL62DrdMerUQ5jyMIT4989VmzNO1en6TdO5XO9KbQej5bOm5law7pqnRNefRfgC
k/tJq+p10kdXltUn9cO7K16s4m7C4UmTuWJoFtjqPxAWCOj2MB8v85dkhnCPGOt/vcA+O2LwxaMi
k2f84NK/JYqUlGKy7d8KKSWvj8R57/223bcD5ht2tTf4zP/dS7J7gLU6eDjhrHJZPfRDkqGKC8gy
niAiys5NLCtP5lguA6PaM+6B3csG8vU13xw83u+euIzNtkp4UyFftC62L6etIvRD+eCVoDP0dOpT
2vffjTB4G28gufPKFKZggf1w063n4z2L+/tA75nZZkdfSR4kTqKZ5pOP1cO87BqBJb9a3beNVLrz
rXcwS+ZPDnNI2RoHd/4eM/6yLKJDho5aROQbjX86SDKh9lj5wfeJpGKaLAt4Yxum5sYQ1+ygP77e
+WcDLygWbeYHVN0ODSfpZ2uc2WjJbrVNo1s3dVS8NERQxrXPQJyJ59fP+rNrUpeTnTd/qh8+1Kmu
2tia+sFTxvCnQ5SpWlnLGSKWjZqMk01iVldW1NuO+/7tkilHM48hGFsyDlnv94bKRnkHDZxM+CS4
lYJmn0E6b0p50wT1nnb2xGz5oVfLZUcFlTrSNsK6q2JsSVF3LgrGv218ZcXNbdDFec290AqAm3Jg
Au68vye1lkYyVDklmrH2MfsQbpuNtitw//WkWFUWBbHx1C7ts6FAO0sKZ4N4WXH9tPchTTNI0wsV
fvEIFQnh4wgNA+5MOaExEWtlpm3WChRbNEgVAjFPMZGqi9zZSfZAeiqqnK/f6ps29MMzxmBSlXWQ
iw8WaA1LWa9znnFoqU8zc6asxALmYYoJ92o0hw1N0eQ2E1NxKCRuqHZHJf8eKjD6srhkSs28mESZ
8pzaw3Pf2c8CD0AfDiKn92kUfBWFHT/UsThGcZKgzpjd98eHsaOqMMrmPFrTVhiLtOxMdz5h7Eh4
WI9TZhTmqqqtmol+B+TaHmvJ3opWfCt745bw9t417O7ahvJxs7Z4BgCFODGamFdcnMtIXdlNfALZ
IbqfCbUOobrkLz3FrkuOvCDoF+YDUt7g/PVr+Dh8wIPj7wvPZeJfZSCCWLu1+m54O5fSoN0n9Xcn
Db2umH7oxyQenyqDLEPJs9P2Sg3I4P7DmqbZnnNRsKayHeuyEQuTvJGnSHC8W6MnBkTDaJcYk5Gu
jsJqaRRBtVKSZBs3yYvS9BOq0KZcTbCNEswzympYY+O4l430sTTDFRIBeZnbA8H1hvY9xONzoVGn
kD+du7jo9xuYqb8LNYKwpUyBC+uffSxRkcdk58xwXtop6XbVpGxQdRPjCIemrPtxZ6pt7sEqgtOR
5+q2ctonglotzIJN3ZsCQU5hM52rbgrmv1XCrGWQbUfRWjgOyevWOeqLtd4xsRow5oaKEGVEeEyF
R9fpZaHWe7rqQ5vpQ3sZ9MNzilAvMGv7pIW6J6ruVNIxe3GFPBY+fcranIJFOQ36jQ95chh7e1n5
1rQsTeUQwMkfQgstvKmhc8pbL174OpzfSrNPchqRDG64Nf+10k7BTZBIDH1q2NPwdvMlvpeHPo67
p8Y5aYk6LcKms3dKa49uZjbmvsK+BIdmmio911a1n7Q35fyPKExvja78kQWZfg+TyOx1NkAbm/4K
Z/C94XM2+LljLZVkFEscRO+tRPSLusmlbawjlSoT9UYJ8UPtdJirg6nKi1JI54A720aJhM2EbJm3
ESncozYka4RL0iohKuCuS5OTKLHml+V4DTs/e1AlbkEK1lYZJHeqosR3Q5M/yEGRcTN4wSQDQSnI
oKhLBAVCOuxtY/wuasKzp2RCFzfrD4Pe9Mwa620ZVQ1ilmwBF91c11WJJ2jsaNAEtYcq1AwXIZq/
6bu+WrZq1rKujhJEsIMdsY+oViYvckUrV0OUK0yCA2utxZ12qKsguXXMEWplWriF08uLClIQeUBI
Q31amqozlmkIRd6Oo36pFrSIsOyVrQHZlhfO2YLn752f+NzAwC/LHKtwm6ocb6UQAQhxzygeoVkW
yPus3Iz34daXxmLhO2a3pdjcpHHc3OvxwSgJyZJQB62CJFBhgCfnsQqfWiPdF2heVjoiL0yAs3pr
hdZxdOSFJPJH2Zc1b8wVPB3Zphqkqw5x4bsuM8yViVhh2y+zQ3Sr6pn+7e0f2lQHi7htu60ZkywM
w56oodhsF4VmzOeP6W+cNkKWIer7QBu2pm9O+HInI7nEaErSuk+OGpQut5YzZ6c6izL0pqaNdn4V
tKuoVh9KKbznkDCFqriKJJsrLdAaZuD4nGkTLCV5rMN1N9zkODqsbdxcXV0JbwNcfhZSUfeHUJEi
FGoD/DLN9JgpwUj/5mOass5GH3/nTidiJFL25qgv0mF4kQpn2kewRnDFtcU2sZ14Re6kvcynZoBF
nmQ7zaiOKeKJMj0P+uAfEkV4SVzZR4bXtSeNnKqS3yX7t38UBTI12FjOEsjIWYxS/sNupb3d4WkQ
a4Q8kgl0Y2CtIGLVS7o82wPgEUc/IRDIExO6OZ4SWG2IVZVVZDQiGFiXdRbcq069m3qRIsCK/0hL
tRzbszNNSz8M4eZHEFllNhOja1ex2r36cI28qjPhEZWjssJrJIBsx9aQR5mxqCGZemUxWl7T5bha
yCYYiU/Mm13n/daQY5LWc3ZJkXttrM5R4OdkEquplExS4ErEX/LkULl0Gec7Vh3VD6r0aplwKrp5
c5jivFoa2LuCcFauLFJ1B7xJGJDJuZ6mf0Tn3JuTop8lBWFufTvV/aJKBukQWj2aRU7sbaAgOOoi
21zmfvugWPHNZNvDHe+o3owWOIEkREYIXn3f4drgqtoYeFqZ+5ta38L/10htQ3cqochY4MHtLxxf
f9T1AZucorV3ItQo9IqZwa+5UalkG3ksDOqW5GcYEf6iljJkY+TO6yh2GuQl6FMDMTSbSp/cnEHY
t6DDuZ9RWbiOup5gIBMOe1jVntLEg2s5CLjIVNgm0VjuihEld5pPXptFr9g2VJsJXeM6N5DQKO0S
21N5nQ3qhm9f36CqX6khREun0T3VVyX0vfZ+qLVgDxWOOKogGxYRNiDhBK4o1wnaTD4xQ5smr8px
UTbbOtl3qrlBDC3tUUMysbHbra1DG/XNYd3nJrzfEEGM0vhuhtJ3n5fBzyGpac/1+EHEHYL6Kv2D
fBNFuq2cusnMNzY1TNuLjdB6x4V2la36nz4k1d2QSBt1jt+2pYXaNcM2Ufsjmes/i3CoNpQs97av
nDSNUjAgE2cZ6HgICD3dlXmKlsn4A4lG9/zW39HbBzuEFsvKbLsdrtWmp42w15x6rztVfjc6wQhT
m91c6iYFDqxfLttY3+jZGLMWH1BIWfuokElUmNrBs0JN98ZeQxupHDonslYKu6NeFw+Ogb+s5Oxz
HDz3mjJprtiOMW/ACZ1HxZp+F1Br/YyjTutPPivgNpwQlCW4Nz+OoRZv0gAX3mj+V7VPQg9Uwtx2
lb6hHoxvOLStgwpLa0a51sg8fkS2z79o0GKbTHtIm3BamOMQr9WqupWLkxDpS1hBF6ilGLFobHgU
II+ajqllnA3sUjalCK96W5l8Hb3K4NJuTtU0bfpqfMpb5dkxquWUwfLWejey+29dM3pYUR+6wtmS
SvwSG8UyqbFOy0OLobppvCLMPOrlYg4bE+l3xU6+m9nwTTTf2gzfHUlfSRjRoMnVV1hAvGjEyy8G
PkI3RGsk/Nc2KZ5SNZIWmySJU9dIUGcIhFIwJH9ir5i5cXejOsOtIzPFNMRvFL43kijKtaGB6g6R
LK2mVsjfpDgsXD0UHRQglKYi0h5s4VcHOOj1QQM8c1HY/KSJa+kthv5RjU/W2EIjQqTT5MPJLMzB
6zAycE0NDvJYWVspk+1FwS6IkiSE94uGAXGogA0ZQqVUHiaspoaKjJrRcv4gL3lMG7x3VRtNUtIW
iw54zE1T517q0N8OXc1fVN0pGIWrZPmTX1IM4v8tl/KPwAofh07sBwbqLsze06ydsRrre2dWT9A0
Y88Pb1preuiV4M4ZMNzX5OjXJNRuPZgjY05NbCIba4QSkqmraAkSMIo1D7Y3bHZ/WrDH5DeyHUlr
0BKEk4Nj3hkjh61fgkL4MGqCgScnofb32/xxxOvLyqr8Bn5McoCf+Z0R0KsPpdZr0vFn2ozqThv8
yms7FMN9G/hoSexuBWd03NJMQmutxA2bULDIstre6JisI+pst7xeuiurSp9HLf8j50Z2X+HF7kkK
pTr88Io/xKw1NJ/RtR9F0DvfScKT1xjkDR5ziqeubL+nBAfucSnw90Wv2y5EEN1z1DG6cUZ8+3Fw
I8kvGu2D7xfkM7GRuIne3k4Uemkb1W4uiIxq4SXz++2F1BbBqpfYvI0szW7GYFyOfgIrWpd2uY74
ok9Msuhk7ZAN3RYmneK1Jq1j6MCaa6xA9syQdSur7SFsxxPcUXszKNT1Uiic2zQe6kWoY8zJm5hm
+xv4ao1FEFAtpGURm9Bvx+ZAMt25HmH3MK8fPOGvY9F4lnkT5lBec11tkNl2GrpS5tuqkfwShI7e
FSEOcaLkPAkrxV7iip+vJAmDADN0vCmu01/CJkPRGtL1oFrFGkNqa10ZVC2tggAGYX+8zkuEqWlr
MzxUOulZb/ztpPKtJLP+sJqB92bWJPaIE51ZpShmvaIpd9/qaDSwbi1u4G7Iy64asnXiZDvLHCwy
ksNzDG5xI43ykeiD3h1tdLhExsdVmCzNRttkWoDFndFhVREWTFpmkXxjR+3S6BOgQW0Nw872NGLv
3BqR2zJEww77Hoy/NVrnBi5GHhDUZRCEaMfaOm7ENz2ysp20dBqT9rBFcR4oCdu7FK1zLD6M2Tyk
8P8EnfCXaZVtixpidFQnd31P9ZdW01PG1NXLG/Ms4VLhZcqvLM+mJbAL6j/90UHnvyCn8gckG9gq
xGWWgq3RjqtFONxnsyI0nbWh6ZtKlGp2kdKpzZTBnZ0YL/2IRgP7jW6Z+tG6wNAsjorkxrdjtCB9
HCwHrEpuKSl3/lQizWGb1dq3N2efhwxuFQxOt9DN7pDFx1rRBhYP/4+SbnhCMn03qbsTn6G2FlX4
qCh2TMKZ8RKagwnFXvptOl2wCjsIUVXYbOWchzB1+r5NNW3VCg5UWPU3dfLLKaPRFWhVF1armezG
CjtY/yq3nblrzPDRV2OxgWj2O9M66ZgzbhFhB6cXC4VFpv40Cv0J++9xOQSIQXSKlYh5g5s2iKdM
am8IYj6FnHpnGfbvUOPPQy0M1gSVY1IxDOqikTssFztKme5aOu5HqMyCx4gXzYwuwXu+gO964Ug9
Npo1KssaBUeArMzOsRNRAc9yG5F7mF6ZXXzEKOeRI/omhsog35c0QhuDDTNN5d6L4/4Ux8/CUU9q
Mz1BukHZGcqH3r8W1/TZJTHmhEYOLqqAor0HbmQcGepJZw95A22QGbOrwYGTN51iA33ZHhL/+ytg
0afXhBeAvw7cZnye31/T0LWmHw32nSEIbpswx4SoXFi6ckj00Vxo2YyzGen57Ve/AW1vikqLAWPX
FMdGVQ9DrXq+gvhvLB5SOFRXbvDjKA0igQaHl6kmLPs3ptRfaJY5NnbQRuPgaRVB8YXpH6YG9f0k
CU/vsd7BT4lte6ZzkMKhYSjoOY7/Gkg9ERe118UlWtjhNPh5ce3OPgP46J7I93OIUyb26v2jK+Io
tREZYCpfoz2MzXqDVeCRzJHQxTiIUs02dqIRv4shRZMMD2KIMXhw4nPtJHAi0ofaKc4lU7Gmn2FR
4vl6rTavgcwzzPgelOX5GbAGsSvlC7r8ctBzlRq5QgNzacZD2LocS0s++GlyjPIHI0K1VWJPimke
vjWDWyWd28Ng6Avppq+j2zg2DzNOO08t5oACzYh2DrOfr1+yOc9WPtwko2OoQhBC4bi+f5RW6eSy
kbMK0VDipKJmZy2SF1BTVV6uE7t9GM3VujsW5oZvZG01ETl4JeLCCMemrsL1wxmVOV8HBkaoOCRj
sRE7fvQQhBOmJ/FDW8drK28ZgvdiX5lSDOxj349W9iO1OiR2owYh96bU0mNooKOeis6LFSosFWx5
1IpTDPOfROInp5Z+vU2jQvtXokqbRHEcLH4MWk+FIUGImkqJ2ah7aIPpEJ6MLnxoMn1j0jq6tgGM
n2OZZeMoowMg2OZrhV+aazN5AMvBECcV2bKAn9OG/nhlwX50BaTLYpKHYSzzbkj8F3QKmayCzFQn
tsym691uqF8A4PZYu4cuqZoPCiZT5UC7jYi9ScrG1erglnTUp6ALX5xUWvmnpsl7NyyAF4Na34HI
0CLyF5xSUjB/yNF4xZsxrE9y3Jo4EzD2qnKAb9r5m0o3FybzFYcizhQt8kgwiSLjfxjX4W3SZ6eq
AHOVfbilAwTfr1fYp6C4Y/Olmm+ZipcjxTZOKe0nxBoSki2jOJVtjsKyOLWaQUCP9cDi35uNcrDr
4GepO1cu/5FLOT965mwsbRhYrPH3C7wosNmKK6f3yrg4hapYOX2If4+u/iId+wnhyWtnOeGi7Yzn
MuHxalJ7B2Z4m+rVT7uOB7x15J/N4HzDgAyIOxVPUpPvgiK49SvrFRnlkUnQOZ6eejX5ZWI6VdXn
zgBVzPFdlLN94UPBlLF7RfdJaZAOazvWhff1Q/5kq8baAz8gDpP5t158xX4QtbrUAsG3k/FaSMin
eajzLizHw9PXl/qYx8xcBbEBxyXzM/iHc8Hw17GQtnmp6KU8vA1n58GKpYq1w682rPwk/teIiGpm
5/ckMjfjAS+YFQIxIq6qx6n+t0N5Lu7n4reDYo4+DnDU/7aCsBS9iQSO0rwWuCNK8GHwizh9/Qje
RCQXmyYuqYhaZstWlC0XA2u6VGwTZk+xfmKfVMsQF2e1XvoJCXKlnj3YsvStl9tbjShGhmWcUV1f
3k5291rZZcJMRnbcKg1VwtLM2xjjsqKLzkVPdKNU4ORhU29KbfhzfqBGbRyKXtrWQ3LOovZILzIP
q7/+QZ8Q6Wa9Cmw2zYR0jrTw/TsN0wkXM4Sn9FAlclwS0/OXMPTBOjiRsGnZTDimhLhBaQDDX197
fj0fnuX/ufTlsA5Llkzp9PkAwjB9zsXRje5oWjgVBr0n05YPZbH9+pKf/lxVJtzBUfmx9qXVbq2n
Qw7j4p9zus58wSfw0EslQ5t+z4RawvFQu9G4j2EefV65+CdzOtzicYedZ5MfDcSVxlZRdktzWTCc
K8oBIr/Y27XptlbFLpHWPaPSDI6a37XrjjKvL8OdqPSDXfULVLEvX9/PZ8//jftL3Ttb2F9QdzK+
ZTXLSra2oXvgtwu3srq9jdsklm1icuug8Srdv/YK5hLt8rWjk0I8OisbIZu8X3Ft0Y6ZMQAS6mDu
bluU50KXX31L3iSReJn9AUxYh1j5rUfZKF1F7Q/+YD1rujgJUNOvn8EnHAVUfn/dzfzO/trTMjvz
RaSwCInNcMG978tWrIsE3bjZvaAh2klK9aBySoeh9FzKzbqbs2YK242cDfQ+KHer/+SOYJYyenBY
KpfPJ+36ED5Fyhc5NTSUUnxjqOFalZznogh2MRoUBqUCDL580aB45VQ/KV6ZrlkpPxVJ4hibVeDp
+evb0j6paUkJhOdL3iNkjrc//+tBAfGU5NfFg8cs/6QBGXRS+aL44I3BcErAgwDDnXWP21iaFyY6
aGgeXXD71sSEJGHQQLb7MlY2o60cnFL7TUY2JTBNemb7Hmnj30Q+PCGxCSGBK4c8+1W3/OUeXoHd
VA/OtTgB2FSfLETUgiYcORodw7k4ziat83UrqAdk8dSoyZhvRhmipqWeMcdK3NwST0nL7WSagY1a
BXvSdp4tWCGTAq2BuLQRywu0hWpWp4u3zzlvxyc7yp5GvDYq/bmZbRUjmYkz+4GnYwbhzt0szBd/
oVQ17iDp2sErZZMiOXbD2DRW4ZDE7qRpxVJJncHVbhujgVLb0hKiSjkmY/I4zXUeLmvnsEU9ZkZW
zkpRF2bfP8NJi4X0LdZigL52+UbfmDFqXRsOMw9KQvQoevFgOI3wmnh8JRPgIDEDFeYzFfRDL5P+
09aGK1lbnPZo4opvtj32blXtR7m9YxxMliYfZeBTzJeZsrDMEr2JlJFtTJFPimV0Bp5y2zY+BkW8
TqJvaneLvzkDV6zGXTW0BUZozsKY4pskaQP6iIWp7WIdnzQVnNcqNprdr+WwWNsqG2Qx8yrfmCeB
bK3lZNpamEA1erT1jVutqVANlWrpJmQQu+3ckkRNd9fV3/VUezVmYz8sHpNOQowZp7Naf1sX6rqO
4kMZVecIb11FpYUpGuvGgZgxiQqnnjS/STtrMxc4eqIJ4HF7HqffRzlQJDmfhNdrbiH7fJcqqCxz
LSW6q/RsawbBnhZKGtUt5jYg19ivjeZ0fGt98LnSXFnD9MaU8vNMh3Ws9HGwQoy0giHHRcqEpotn
IGx5ddkgKcZmj/mh6knQNmRh/FZ0sNfwZ5zUxEpQuGaJA0HAr18kH39U4Ss4xTRPg68cBqcAwfNV
05Oz9pCnuMKV07SqQkzypizbytFggqpC5G6GOwJxTYjk8lmrH7Uguk8iTNURIWGiDnfebRrsvjTr
hA2JW5bRdwx/lYWIimwhDJDQqS1WfhfSC5bGTagYm1mkZoc+HzBcJCqiAadAV08qAdl4eC5gGzR9
tVCxo5GyKUcnxrKIgmjbFM1NpMmduxunhJ4oORtmc0zs/Oyn45bHCg6b4e5s4b837RQTMmLcUE1Z
lfTb6vpdEPOpWhPN/FtzrXXpA43B80yBNupVaKhnnAzgXWQPrdwyI+Jv63L6EhP8iefbpmFEoaGT
mxlxAaFJCQSusd3MFM9ZwjDPOR29W72VBXM7S1uzG4zqV9u1r0rcrLXh/o3UNDNsU/i/BbpUD4sL
PD/v6yJ10X44rqOWr6WKU0zu/8YNj0eCe5UmNcemro8pjak/NvtkPGL2d5ip8yr/Vu0q09rMfE9J
4ogq5UJZjPiWVCNj86H3b96kmUOlPONJuA7M7QxekRTwMkzpUyRKf2EF02tYNnexHm6iLtxpdh7i
kJM+ZTZosZaOv8NU4sxL6YktQPl5w3IccRfKVucl47jIS/PZJrvYx4TAZWz8POo+lnYD0HRCJIIX
VA3bgw+7S/7VV/PCh38STkG2TR2B9rp71IPIw0Yal2pDO9oj7kdQkIaFjZ6BKBkFdkH2o8CPLKBJ
1yx+IR06A+zfWdsmHp1psNT733Y1nSMNA4CqK8rNmJi/p2p21Q/YXaaseW2sHJ+y0HbofQfMbrGN
qnFeihtcsjkTy5GOWqpnr8dEc7UYIxuxsatmdLtCnEHCStf2xZMaqsMVPOjTxgl1AEogBnBAQhcn
jdZE6FdN8KAUTcQ0WmtGWUvHKXE9Lr5X2j5XxoMZ/CkY2qt2v2fCG0JwRUiT8QVc5WV+Vob+fTcX
bVPWNnkblJx7M0lO6sMd0OfJbP594RUm/QDIAMfYxn9gpdEmNSWxJNR5opEW01TRBYb5uq9ZBS0+
BlKo4+maMgsHr7nyxD+BrsmJoCeG0USF+YbK/FWsVEpYmujNILtq3Xne2QkFfZo79rmszPurpf2V
613qAazGn4Yk4nrzdFgT0c7CQLyRQ3IZmvVMyPi6GPvoAkPni96eNnwWmdmXCHIi12XbWtANReuv
ykB5fFvYGPnyTfnKD+xnoflG5qK3FMoWx3quii5d2JSyhlk8XLmZT+uov27mooWcQa8mwNaSF208
pXiFdFN1K00S7lfVWYlGxS3rfTHZzyazY7fLgrOM2S49X1ImFad2v+j04t+VjM8PSEd3x8qzFPkS
wcbsVsd7kS8Ob8O9L4uHMZWXFVpY3ABIuYcAnf2+8hg+LZCJHMeVhF/M2nvfSQQqWhx74jGofTtD
cDR2pBi55EY+IVN6KarhdjAEZoUNJKhufeXqH3VI/OC/rn7RVdmixv6JcZpXj2IFScbVDGklIjZR
hXHlb+DwbYRLTETueFaom6+v/tGkZH7cPO03dAg7iosuqkj6ScX8YuYDwGBouoWaOukirpQDuw0V
tCjPjlM91BBRfak+kPK0SLv6qJXVOZMB4pUZJTMz6qxIiD+dnK5JewYpMajo/LB9suFjjP+BfcR8
2/ac58UkRsdl5v0ri0KAUtvxQQhLGIyOelBCE5e2QYYkYGE0LWg+3qoJc640K7rBIq1PMVh3omAm
qrTjMlf4kyEZS0jX1UPqK8GVDlWb181lv2zYmO9QrjhERlzAmIQzw5PuEQuUhfFjdiJQo1WU/ooL
+GzRbAQ7jLf63IL0o/Rnqh4Z/+ccaQxlCic8o91fQldZ0kv/KltkQGqmwKwiTl2hWyiHDrdbgAZO
c+mO0fsycZrTMFuWzBhFbEhHfcrWEpYybpbDv/p63Xy2c+Dzhf7YmOnrl8TlrEt6R/SAq73o9kOC
XAuRXt53++tzvk8vBeSAwH82z5IvjmDB8HcSIdRETR6PUObx8mn39fBrFNI1gEP95IXRu//vS12c
r01Hj1EOPixIOBBSkEM0UBeTJh+UNNw52cbyMQE0fmNeR60TeiFdyNeP9VOUC3kqjPBZEM7Tfb+u
Mz0zM6sLCPEQBiKXox+iiiSeI6WWkNTypE5Hv5NuwD2ucNHnn3a5Vv++8PwW/j53g6Cv2hyEK82H
9ZzjKusBNCtpazW/Em0b+NHqyk/97GEzDEQ6hDAWKdHFw9bM1hjylCtSXb4IqYHWvOhr/X62G88H
ZMDjzxyv7XQsV7OIqaULvnIHn60sYBrmHIAjszb//W8u4S8EBUWjN8AIS6dqS+72JoRF7Qb0Y4tY
v8vsEXvJkk52xkAsRX+F777TyFawKOsZ3NPhY5j29X1duS17Pq7+ehWjznaa58pAszzCKSmXKKOe
qqnCOX+88tY/kUNaAMhEx1PvMfO81P1bdivjIgiqSuYJO41628ZiZWT9KeeomRG9tOr38cRkawTy
I/dmE6jso6MgXLpb1gkspTA91Zo4f/0MPlp6sMFb+kxjAN8xP9gJ6hAj+hhGpzcWx1ZZ9xx+Kil8
ZXecgZhmaUXZM9DVaSoxmbWCf5Zp/29NLtavxeFn9j/UnUeW3ciWZeeSfcSCFmtVVuPhaeVa0DtY
dJIOYTBoYcB4aiY1sdrwiMyMIH/Fz1+96njQGU5/ymC4du85+/xo/8fya7+V1dSkcdJ9Uhj+67vL
w/bx5x/4y8+DafjjaS3BtH/5ZvMJk7jrfzTT/Y+2z3//3X9E2P53/+cfSIrHqfrx7//2d4wL11hu
UP93xsXz//5fjfw1Ipd50vLv/qBc2L/RktVpf5JU6dOaY//6g3Jh/MbOamOLBIlHbJ3Dv/kPyoXx
mw5fg/+DyYcgvSWVtC2pLv7934jIBZTNwuQxMMUuAIx/hXKx3HD/sskxztV5agTA2575S2aerhMP
mMyWFuoFYjbCkjSm1MkpsYAJqxk+DgG6KM1J787xg6y7lvxFfuU/OeL8cn0vz8IlaE7nksPp9FPt
kgh7HkWM8FcrINQ2LYdgpG1wlfPxqeNQvf7Tp3T7+8v7M0bjl50dUQ4uX4bY1CA07n/aTpQ/KTyp
HPY94OD7tEaOSoQMSVA9YY0xSkh7gi9a+v+ynZnHtZdthYOzQzDW8jb8aRuDdUJax1zF68L4UE0/
r0UK4V1l5pvbeydB3/ifvK+/MsV4RD5ZJsdMBrBo/vSIZDAjiAncGOW5vpn7PgiLDHZx4AraCAFp
LUN6SYHp1K4f9unwpme+e2wL8+vQEcHCsP+2n9Ac1MOJVtjB9pgS/MsfBe/Ekgate/jcf2akWir1
8qbkiNeWqQrbBkz/UGjXTHcvA1DEeS7vxyh7+PsH/bWmsBgy04eGNQdb7xe6SDmryU1KDUR+Vk87
p9bO3RzdaAhy1i5yvJWeEJAVDxc/+ZI7+r88K1weHX8jQjwmd+BG/roMrG728UNFRECRBQKTqDBW
licIw4vzdSyTry5yQEf8s6Ww1Ek/XemOZSNGC8ArICL4eSmATx9yvU5Q29own6Wz9pxIoDN2mbTQ
aczQs9Akj4mo55JXEj2qPRtbBXdZuW4INtcN4973/8kCWCqKX57WYrbHfoZK7ufDLTGcZo8xjKSb
FHFpEjT3RUK4i8f4MOxH99afze8dfeuOVtj/wyrgakRXYbH54ab86+eQzLlXZhTS61qv1JYyK3on
EOTF6WbmT267xvNkrKbgsVGE0fz9Y/+jV/2nh/65oKmMShWz4KE1s99FjEZRnlVeSOwNPe2qIMEU
OnqSIiQytfjp7x/71wqH9ccwDqYPfgL9F9uw3Q9Gmc5Tsq76TKIFQXRp9tB9LPdsNNYHyyCLjSvj
M2KZujbfZB8AagnW6JzHUXNvo8iDfYZ9eN2C2vv75/aPFinT5M9OBzyan3fmGGU2B0SLg0RENIUc
Vb5YsArSWpH7//1D/aOPgErq85Tv03z66SZAA40BBjHcSNODA1hkbQt6hJwgUdmEGbXXuZ4CZsf2
W+3jmfv7x/6lxbaAfjiqLxm5WMl/5jihsaqDhEiGtetm3aasTHC4Rot/ajhRBOrs1v+speKYy+v5
y4UGTAnAK+wdLv9f69pgiR7RfJB11szBdG6wZU0zVmkMbYmvfU+r4atGCzJMZ9xMdcCJO66LkL05
2jhV9khal7HLOIlhW+pOraruxt56UAAS8T4TL2TIu5x/tp2VqqiK0x90Q0uMV92pG4CuDwnHhi7y
vtKLuFZFfGOUzkvZ0ELOhuzWdPxiwTgmm9wY2RKDnm/7ifAqPdXWyksvdV6/obyKNkVgvNp9sBkm
whnyuFoD7AgOJq3wEZTjciLuNlPtvEH2NWIdFj0xlCvN9+Sus7o2bKfuh3SafOuYJBlZtna1GAwS
xcdr7Usa8Fo/H30tSTZ9QRpdZOU7P1HETeTMydJm6+Lmu3FtUaGgP2WJtC6phQ24V+KaFuY6iHPy
ObSO8dQMRlqOzrZzMufoJF9QVhZ4mryPcrbyLd5QAKa4LVZm7p4BEdebOkY1g9TwBrn+hzMhW+my
L5q/mzSEMzWivBXGtXCKbX3bC7smLVNbd3671aPc3mOIX2LujHPtkW+E5Z/kFLLdMCAG+6Ffq7nu
t3o8F+SF4Q9oPftiTthBgyCtD5ZMXBh9zKY99QHv/8zEHUn6KOxdPX6LiNr8/XJ04qbZWA6/ulys
OyDfuzh4rrFX4TTwd9xRcaxJRIgeeUEhf7iVwjX3bS+iVTKWK8o6rMoWuQ29izGfnHsQp4lnbYxF
IW1UsJiRlOWIvXbE9aBYNmO5okLVd8k47dVg6ye97ldNG0teRm7vzMVXZhI4TzLIyuOJhk7PJCQ3
159D5qIq7c1A3knYLV9iCq2NsqpsP0f93rM0SYhEyrALC0KnC0x0yCpXotJvCyn3vdscSimeiCjL
tk11UQkEkzmff0TSDNbx7B2SzKlQwVmkj6QdH07gnSttyWPMNcGztaatPtWPul4bzAhsUkoJPKqX
0lYku94iAbYjmkKPFe6pOV1HAch+Q4CzTGK5kTkejcbIz3GLLWEgL0sapty5hd2uojK46bXyUJRO
si+SYeuVfXXodHIxunjXjggo/TWxlcyCgliu28KnYSLI6pu6506fvpbl8B2LwJ2hSRJuyWPUNfNY
x8lt1er5ttP0ZD1JvVzFgXEJCvFdLntvU/HO+xOuF11DFajVaUhFp0J8Swnun+hIztknEG88D05L
z7RI/bWZNNrKNdlVwaVkOwcxHdEi9WrqtRsF+xvvgyRi04xvTHsIIDxl5BLWw91n/S1KKdeMSVUY
m/GRdYyN0yY3DsdMvBoB2tOFSJp9oJEkXMit8YrY3gWxkoVpoXk47c1pYzvi5XP9mh2xHVT8LYnD
MfkQ1vBlylP4oXiACr/iQ0vGFj3KqbZYEnqLk2joBy4NLX7oK0mzI03CUU7F2vD6t4qwp1B5mRdm
4CbbwXQO0TieR5ua2QqqiUn0llbgGGqyGEO9nc4NrhdS1qQ2cnX0AKyjkYOOaPUZJ0dSkOrJ2+VN
EsybxGVfEdeS6hZPq8JXVjr13hXzF5wgTw51IhKjF9rAaD3iidzQptV3FW2hMiueJVP3dWrYKZIa
GtDC5YrTLPJM0o5Ct+xwu1ulviOLDkPzTDtvnu37cZCvueWrUxAMX/ORVuqUYVfrJmcfIf2gfc1n
PxtRuq77NliVTOS3Vq6+pDNbQYIV3hjzbPO54r2xwzTKriF77S3RmhdbS4a1LJboN7vgPm672db/
ZBun6hwYy3padiWEZMfZNyrgahJRgbMTGc+txvXvGmpJ8SoUBnerJvCTHB3k9NoqGAIYBFmw6VRd
bXFrm5t5/Ba7/YDHkbqaKBbuYaY6mDIDPOtrZ1l7aqf82yDqMef3/Ht0R88DBwUWisHFLTcFXAKv
RrgoOjgAsHrIDyXVp1JoJhRjPoJ7NoIz1a7IERZM1vThTf5DJ6wpdNuMD/w4RIuX1X0dC6vdKY1M
JQhQ2JBp6HCkZCuu0ua5agpzN31UbZxuNHywuSKYLl+qHbjO94RxvvYBgvnIqYqdNn6ZquGb3s+k
2gCnCsvOfprcytgRdEHwZJRddL24dbL2NHDvpmeIW8Cgf7dzsVtiYYVK63M7R5bObThrxRrGAGFo
+G1Xn8suztMpdGxifRjJf27DTTBap6EovyupVyGsjGur8nGdBgUZphjYo4SqiNXDmyJ96IjzjeFr
ekjbYgn4gUABmILhuvNCNnK1bspZbEZfv4rKIKcjTt560plXk4vYZ55uh46IFlAWB8OsBiA1Dm+l
vy2q1NorFUyhZn2bYDJOjcMSMcpsnZQxWN4+r4/4iKrj1Ep9axLHiiG7PLLeHnPHP8xNOu7rIUpP
3D0mtwSe8ODZ0jvoNnwFy03uLfuHPxoD0aTU/nWt3eZpycZstBtLkHSZ+6NYx0hx1kg0bDLsA/0w
G2I1oxEOiVizbqq88Y7JQpynOv3uLN3IaSYbNb0L/EoeYPn9yCq72xNekRxh2C9GcXmTt83em139
7LbgHrqmzzayZm2AgAIOUl3isRgvqf1olupucmX9ihk7ZzE3d+w8eCvAV4Io1L5kWjOFbemea9P+
EbTiptvqODRWQWJ6T904is2sje6FVyogWbckEc3dm2sDx7Fnm1tmXnvroC2Da5lNiDhsMjStfqw2
dttEMFWq9hYnBZ1oyb2p0KPqIL0p2IK4IlDO0wgW1zV3byrDvjHzbuOQEod0AsdPb8fZVeOGfHUT
PBbOENhnOOXdUosNmduFHYfyc+Shh9JRdnXFu92zjMkPNHa6bA/2WKmDa3Pi0qQTfzHtcg5nLx7Z
LLkKhSJ/Q1JfEVKv3+lm+mDVCc7/fi+1xuS2SlSyM7fVveMPL/hn0n2A8gpajqYOQFsPeuuMh3oY
g03PXTirmvjBqV/SCqGC7pqLLXA65E5ukTPgwJaovNdJjXMYpEm6g+618gbEb37BG2iP3nypsAX+
/mWYB38bjUaJCZe/801kxklFzyTVAHtKRx8280Sq0cIPoaoih0oGSbfN6p4Y1uWLr2Z7pxNVyrjV
T2Av5Zp+wUm6HZXzx4/MnIcOgLzxdmvZdYiHL0FSPAIybw6zNj/WuNG3qZhOcOzkaZwM0iWyW7tM
tWdKMJPS967s9WIPeWJRThGDU+a2PMVlXZz+61tZM8JU7gE9c7EeAFdvRg4qF2OurlFXHWv92OhN
v8smZuLtPJ86v+m+1KkUYVCL6YG5bLvB+QU/YxCPZuocVNmn184BaFIExe0oRgL8As055ebTOHnV
iwGtjQXT4PUu+urFjiyxh0AqN7o6DrUZvAVFHap8Dr7rWcTGjKPhEZ+ZvpKiQcPWiumqkS6ytWRR
3QyOHW+dPIhvdb1d+DeDfdtWndz0BLKvhloaOyPw41PrSwXqrjhHRaCfg6TVe1An/PHzy8RtdwO3
+NZaug6Q5LtvMZVpM4jkzRCklcNTcE4997Eb9po+zLw+OdmAejbV+KNegoJXTDSvXhzUb7Y556Hh
ttZ976Po72Q5nEs6U8fUL6ZdkkkGGrYVM7W1rBeJ5EkrutOcpfaNDRL20Z52Osbso5Xr1ZHcIyOc
8YOTm0Wl5BX6KZE2PJMxyC6ZityHdhYX0ZWnrM2SB37S3Olp4G4DyTMHthCCTY8gr5LRSuJC9ehM
3l6PE3mr8Y6fqFJnHKJAAoYyGS7LeerZ9NU+S4vhHnBC+STy98+/jcfUu4EL9IxExH6ufJtHdHOC
m5dvJ/zAQCkCdoXUs5/LQBG8ZYp5X5mxjanEw0M8VyAVSuXtp8h7aJJePDejZly4xO+pq+RGEV6Y
yOxdjtZbUvbcrjqTXgjw+CwgIaEzpneSTFsoe7OO2plgb+S+eFzay+dKVt42ppl3QnzPmUv0G7D7
iy8fdEVvd5ep7cw94qQ8tCN7Xuu53EeZ5+5nzxkOA6SdwK6DS2NoJ+XMjDmX7warjtd0DKCT6m12
jQ2+6DQRQiuYsk0TyewIXtG/Z0d7NQW9UzPt2VYNLRwqrkQliy+lV3gojo30GgWPVZEEm0hl5Zml
+ConwsYrRQUPmmkrhHqIOyY6/fSeJkgzJ7jnZnSdFDq6OoL3klvjhonDe+4QHuyU9ZtPJNx2mKo2
TDXwe8qOXwwR38WJlm2TiQuAKst5Qwe+bcw4DQ0/Ko4FSJrBJU3bMzPtiWjVUzrm5lezL7kFj7Z1
cKL44tCVPMSmvPdSVKetjbIwTxcchfnoFXxauRfaXfLkZupia+wm+nROp/ZRI6g1z6N37nQfeU4d
xf5/Ikn5PcjMi9eK6hLAmMhd3nrfEC1RYunaSUR+akx9l1dpedB0zOlTZO/Hns4YrlES03Q+8q4M
iP/NEG/3oxHiXCa01Zb7usS7PGaFfURo761an9Ngoxqw2DHZOnZE2awVH1nJgV+jaJxkBpOHroOE
p7vuVB82vcggKCbTygzIG2yLNIIqlwCDinwOPZQNRalQCmocJUFOMX3rbBVmrrXTGyB6FgGDIeK+
jo6h3hxL1wGolbgbKyGlpKfbmtB0C9u+I8DbJU5GTOMP6izkDob4hm7/YHYIaUbBeczlB9PE1jep
w7l4roongjcei/tIBPEx0lBK0czsdqori31Kmb8b2vhlErZ5iT0oEBkvpkB0v9NVNO8a82gn+XqK
3WTvZVa9nYX1WA6jR+YCoQpRMuM8ZAoVKmvODnVGBGXytccme4StqFamjhTXqb+NRa8xAwZAVU4L
11A+dZHvQuPnqiAyeNPY5RVYVYU90fRDaxjPdJD9UC+Tid+sSDTNkqNeFrvYuU8KSzG5dbINJ0iC
vca5JO8uu7eCFpxZNB1Uga6oipGE1DHHombbD0kdEip01pNxOBuzO4bS4ejuGuyJ3SPqalLPE3Om
4JYPAmzCLiY0MVRiMEOIjh9JCVcE3M4PubxkAsPXViKatQOdQck8BJnw2tbZh03MtJ5kzzEMDaTL
wiQucwGMFOAA69rf5PmDZ0TDihiyR59W+j6pk1tlwneoPFq4YyW3fp29UIS855XKV2QX7GS7EWl8
LdIl//hbXNWn1krOhUE4iq2jS85nTswEqE6gYiyTdF8dvYrLXAZ5k3wmZJVRmOcWoaaNB72KDjrq
Fewbu65Lf+jzqJNCMT5hoSdPl9kwx0+lb8HHNxxE1Em6ishG4YWemNKtX6GUKUR3TRZ2gZY8BEYc
cVO0iF9fEr87/YvuNexg5u0EQi507d5coz28Af4oQzMjCYjAjquNht6mbi7NI7GGNRuSfiL2dt2l
9jteekBCsntKSdiMlSB0xV/iiDVoklp54sCIEDg2zJDu0zdNVHfLi+QkToL5JZ2Sc1JOK2MeyYUA
GrbHXfOGp2QCa9CcaVZXbNoZyWgFvLnZzBXHttRcedo5a6XaDA1MS9cGX+4SFEFwpsH8OIw0lwWe
0RRLenaro+6PL804f4/6+S5pK7nuEVm4Y/DB7JYITcOP6TdE/aq1uUg9VjexwF/ZWON1a9rJQUPe
vhtq42TilljnS4RsOqf1xbOvo4OJYm+VPI8pCcgvG89uRNuh0YuH7prbvQBeH6xNH5vFshZqC+Kg
cOm7DezBc1msm648pLm5tyBzZiWkiqq7i1v51Uc0slKdDc+kyMXaTuTXKov9x9QCHuKbL1E53bUe
1ry8H0NVa6jdC4+3uEXsjgaNNqfYV0ZZb4ERPtsjO0tCn3Glpd69q9fflRacx0THLJC/wNLdM/vT
kWvXHHGk9eAi2j2UhT9ehu7LEFT9OTizmiKcTeVGn+QZXbZ2AUoAJtMk60WOzC9cs64PheH366kT
44uC8LFONZZxhhNJ8xh0cjQsD345SeqreVtxE1yLpS4pndE/RzEeeJ5BCnhLy6/BRK/Ur87m2Fx7
gts2zM5tQkXtky1Kf5O65ovwmjeXyPid1pQYLyhptZOMBs6oHZ5DPvui3RhRkJ1yCvg6NeuDL9PF
GlBfnESGsTdfUTLQcxyc96AvBbQwzdqM07c+GrWbxCVWNvP1m8RpyS8F7fVAWV1fvWC8Ect3XJXb
SiMLtfHdflOBzySgl4zlOM2T6+eXhFiI0xRprGrVcUdoc7HHsvfuDr3/UHfFW+lx7DXrqt3x5opj
TTT5OrILwtdrBH1ZXydbT1G1jnGS3THfHrZVo7XbJm/DKlHbrCUJM2vWNDvOFhJ1nqB8LUHOrPVa
g21ojB9u0LxNWt8ek1KXLLAx29RLllnmDflB9wrQqWVz09YbDW/MBuKY+SA828b6RACrmZGgtPzJ
xStFodDLHaSoPfPuK2NC4FjL4T6rpM1pcV6bQtB6wEeyT0WxFT4ELWpGWobIlmRK9g6WjBenzn+4
Q60RXj8Dj0ys77XInxtFnH0tqKHHAZDmRPI6Oz/38PxLmjQV5Ud5owr5jGT/OalpIGX0yAWNKtAi
5RdSRtdDUw30PqNNOYJ9S0tkkCPvrSeA2boYCkbjS5zW/dqs0j2BUPHGHNDVNp0fOkt8sTPrmH4s
U1t5ihOG36eC20mQrjJQRKOeW3stICYaDR5MGZoEXh0YW8y7Z9FEXKa9fRJD/owQ/NwqoAB2k7lc
ydPFUjNp6so9+0X8QOzPqcvmaUMY7dYRQtC1zfaeAVAGB62xK1V0Myk4gQDSWgOup62ubbnwCmrK
EQbpHLc48RukeqNJDOOsGncTBQw4UH3fM0+yVTztXc0+TD2lTsKFylQJCAhQwGoup0uOxhUfJnG/
CN43njkSA2TDip4cgtMbNBMr6AjnipsReUhwOnuKNPaMaQoA2tWGuyUJPGMIYmvA58hJslIJCs+t
aWhlrjgmRb0fpHU2M7PeFAx5DLlyhXLXrRjeaVlYlHUpbSqrPlv5PYq44BTMnEvbrrv20AEp+Ov5
EJnLUsGGwmGotOD5kI4bOy92H59LjU7AIKEqOGX5NkO782VwE5FOrKgalo80gQpd5CB5CjxV41YK
xpaYUckjTwiZWppEfz/Us39RsWBZ1xGx4MZdTAI/45grkCIxaRaEQunluDES752dGsX8KC/1cnlN
+IPD+jkxOu71TinXKTNpGDRaKPT+ZBQawUgY4FepmGGxGx1N0FTdC1rHA7piEHROs3FLPFs9PEjq
kXNcDV+WXzY6Ph+K6u/B9tVdRyKhg7iAAdQYt2JbjAAJs7w7mIX3o6QJHgaDA1QzLdb2dGppWEJh
jIBTajH2NZrr8RBAt9Vc4/ep5x9arT90N79n7Pyn2uunb//nfnO/+Vn89Ret2Esq0urH9/Tr3/7U
/z8aMkDK6Dv+VkPWdvJr8Q9kZL//0z9kZN5vLK6FX2TgcNfxe/+njMz5DcQ93QgwLWgDA5OH+w8Z
mf4bPHqLf4RajPyeRcr+HzKy4DeCNhwuLMfCI778r39BRvbrPJtHXqwJDJax3/+s4vHySfgM6mgY
eeODmhelue+EWdKSlzhSjcBi/NN79MdK+rOC6x88IAJZMBG6B/HF/1kwNutTLoy6kJ/0hlQfrpXR
fAS1PMeltv5vRJMw6P5lfM6sHseTgbwNJfLPL7HuRdpMA4FucbYQwGTy4CQOZsB4xDxaJOcO44qE
O4C5FgfQ2E9PuStvaWYAn3GgTCoaE+tPFUtW5uCdjb2lnKcmE6+OV9+a/ZJVPr22Up5hH1/L2j92
6kUa9h1DiHHdS3ZYDgOX1Iy+IVEqsVc2w7puI7WpNdM76l6/1tl3tnFnPgWFaWyTnL2xzjWbt5sv
/oxEN54ZVMg+O5beKG9Kk7uH2XoQe8tpOAUES504ecgTgEfcaOWeDKarRuwSHJcbRhXp7Wg80oDO
j3FQ+Mc+AEdipwvFbZKLVplMCeVRzRI8Tb54Pod1CvXOxi148/mFw/zGqIJVa879dfkDQFNu++Jb
m2OxhN3rD16LdfhQtFmzSh1g3a5RbGjP/JgCtXFTt2VQNDy0OHiboHeo8xqEKIAebCY7qzmywKom
H53NcFmWyfcAimOuAdjUOM6Ji9GcuV3zc30DOk0X4Kox6WoxAFqXuTk2rlBN1OZgoqhfrf3iTQ16
DdKKnoaRtcJdPa1EVj55vb8xZ5idC0/TTOZyZaXJEwDLm1aoW7/27wJXnoJiuisItsUC3mVPUm+/
K+a4iCVoEbRyfsh6+mJqFgzptWwjpIELEojPkDhvC9bdBdFZZ6FTx4y5UvXKdoxgw0h2ASRVM86d
tUl/YeVEw32h000saT+0PfUGjbeL5eP/1TkUFyzn1ez3D51qLgYN7MFO3pXymV9xsEzN4SFooo9G
N3djT6KqlpTnnnbvYuDlNxUOlEtaGyLnjbWOc6btKjqUtN3vIeoeItzYnjQuXpHI1eDl70hpAPaT
zpbzwDmkxjVA/9em6qxVBT5zmox3JcT3xuXU2I8dM3uNO1lwiRLyREkf2iDsuBus4iSk9pZhVB/S
aWE3zTqHYR81CYDbluGP1mp732y2ijZqlqU3mOAwR+fZe22bXxyGvIUCBC2od4i+zikZJAZf8dAs
ei58Ywx45HvlcfieIk7zBnjqSPkn1AlxGNXDd2ZrF1fF772h3rR00a4AbaWUeub8vDZxlJduxymx
nV7LEV1UFY13ljDe8riB3TvpnAgbwJQlZI5VUiQ7DS6fV0zfR176pOpXS4x3Ul5yVqisyu+dVb01
lf6Wy+l9NredSs8Jyhm66SNlKzZTkqGQQTjiiIpNX3nVj2D0j/pcnZzHz/fHa7lqaPqGtcQRzwbC
npDY+XtSTa/Ci4/L1TV41rPm+M9NKU40uk5zrW0G+6xgD+upt4vZrX1XbO2gWXs5XFg+A9JxX70B
IBBPu+icfV+c0srE76iCxxLJFMSBuyCbHpCLkUoM4zWID1R7r17QGwxnuSg7OnPIakXxUdcgX/We
ppnWAP40YOy2zkpvoZXLqHkdEwEqt7t3blTevNeGoEfGcMgs9WdbNLfLb2US8hqzXK3GOvb6o9GJ
N85SD7pRn5nL8Ea07LnVuphZCUKbQPwxXEeH9BhFThpWqnvg093N/nwjk3rfsCp65T9ksthxYwXz
Snf4S2NV74FF25Yz0sNgd5xnfM1hQ0Iv6XpDCQyxlhDkHI4HgpmEnjzEI0eNcUpPgdRPwN0x/pQ4
qBhPawYCK6Eo8ppmnzrJ0cvps1jlu0r777WZfk+jMkyi/ggH59px8ZArctOr+gMJ7nUoYuDDoFnn
4RJ341vux9u6Lh61fLd8ml4n2DzT/j1eAvmQz3j4tcVT4Jp3glXUjtlTbo4QYtsa395wTix1nssR
gU/B3jSNF22UR2faC3rh3JLuADPeNXn0jELkHNXVK4Rl278xuv7s5tXZ6iqOVXudDietqPauW0fr
BLLwKuoZr/mHuM6vcu52SdeWK8PIv491EodGIDB01grHNrmvcT2+cRhbM+LBN8IRPUVnFAINy0KP
U7ccc+Zeafo4LBjjtL4t+poGa7EyEv7rG7AhY5qUdGYfA907+qKB4tYcIiG5MqboTucFfP5ADZrO
LJMD6wCXioh2UdM+aPNMA68Ndl5jXbIgu6tpk9TLrhR3mKp7lx4k0go0L+FoonBeLlJ4X1vKj5s2
uHpN/O6YgHVd+d2Qc0J9rFgQWXEeXePOLuBJtjobb9MEa059mz6ynpE13aUR1x4fha12SMDo5ylx
P5jxWTO5Dh1v/7lWl5luatCxt9v3UXnPCE5Oka09lrp4UlUKP0AyyB3WJflvIrhOiK0Awq48zjJ6
5V9FZ95HtnMTTNp+nrW7We8+0nYF5HfIoxd36PZ6hGpfc6FYcVnnxc3n6XY2QdkXcOPEbCI3kwdS
qGi4VPO+tJluF562Yg7HsZm50arXqlufKWQYj+NLLQfcjuX3OnbJFYqHj6gA07D8GND6h0leMhG/
EZrxFiV8NkXDHDcnNAXp2p1fiIOn8xcDONJwcPkSle1DPN2kM91T3U7ux9577nL7kvf1U+IEYV4a
KzMqPzqGpiOUPmCW2buo7J0yDEovg7y3br503RvCRMCl8clgy6hpw0UjjTuf64W4OJfru/A3fsud
K6jCvtgs69yf5teBlTYV+SnTvxkGu1nZ31qx+do4N3ksvy4/hR/ibjab86T7QKWZwLTuPiuTm0Ru
2SlecuDIq3Yh606I9nY+yNZuoe7qC3/XQ2gXx4Ano4XNm9aGv+kquk/VQu7tFoavBcwXYKq7mhe+
b7mQftOF+eu7Z6vqiVfh8lp80QsbGHH/cwMsuFqowfYnP7iDJIxPlhbFQhfOVUQfujeapQUfXPAq
0yTNwC9DJ31s1Xilt59zAWPziBd6seliXwpmiMYFaONspI9jaxHbf9eH2gz/eAaE7KbzxjB6eR5N
lvnMMGg7u2im1EJQLkEpy4WprANXzuyeSTi05WDhLo8LgVn/ZDHTsUd+5qdnKBdIYEZujWqhN4uF
49xX/ZPtdK/OQnguFtYzYTrBkwD/HLtviYFCiTlfTaIzOAEm2i4+REGiL/sklNz8reMwEppO1R/K
rFv3YoZ2sXCnoRC25wEUNYuCTJ8RcCZPOQqHhVjNALxey4Vi3YOz7p0iBWItfiBaeGLnFtfCnIvz
5E+n3q1evIWKPfQ6+0R37huv+hbEGjEVfelxK0G5MC9cba2HsB3biMGm0T2bkIvXNESrdZBJY1Wz
3VKva+2e+e2XYg6GnQ3Am+FfdRhVemNGxj3ZSutZoUJQyNqm01Q4pwp5oQD+EOZZf1JJQjd5/DFW
9iti1RCR4Q619AHvbihysC2ixJ/XJWFp8sVzEBUuVYu3pDd2qj1kHRLCniaMIc1XMHOv5DNU1OYk
wNlZ96WtP2il09dlTWDRIV6lReOAhnWfZpPa9IH1TcUjqGaGddClaSgJnTre9Sj5RvhBCDA8KMso
inEvdsGsHqVQGw0ZnZU9pgtxvVnY6yUQdgQd/NzCZQ8WQnuXWvegN8eds9Db6Z+UFAoQ3aeF7e4u
lPe4W3jvTXzO0/yroaNxEdVN/H/YO4/kyLEsa++l5kiDeFCDmrjDtSDpQRkTGIMRAa01FtJL6Q3U
xv7vsbKrIsn4Sase9yDdmJZJwh3+8MS953xHPRdhOfCl8K78vrmvVOurWDazfVfXqM1m19r6I8o4
WgIQqJPp5DQICmANPJqUSHdjOXUrtFPxVp1fQowQx5Q0Wy+taZn3TnrDgkXWFVbufw6U19EyzVDx
cQpoI3HgSItoKeH3n4U9UOMvqec396GTsR1PsUwpOwXw2StJKUyzc85IZkA8J6n9HWMpd9ms+31r
+ewWq+RR7cKnOFbb02iru7Tuw5U2ZdR1Uv2q0lJr+ZrSE/de3mjbOiXdI7L1R8sZV/VAX7wP1Rsz
rdfS/6urWDMlvVEgLqRTFXt9MIMWl/DWwrG3fOMX5F3bpq3uLRVimy/pOLMCZ6UTZ4OgQ7YTW1eb
+iWzygJgZwV7VvkqqZzQuYlprQ9NbqEgyokK0aOQhqdfrEj6RrKtp8CEkhadq7Zv03mX+DIGGff5
iM9bc1H+Nph2fdwmbu34SxoCC40MeURh3TKMO5sSJO9eEkHz0veCQn2iyfmiEgIhKHksfJTSES2r
kJKmZ7bEIaXj14BYnn8aUpu03gN038RJz3fv3LdhAwyo6RqvZ5uvqhH6IJhEjREcYyY/zNnRqS6s
K9cWHrFBfE7SnBY8ty9lUN3RIvcQPSA3Ginb2cT10Ou8DpQL6SD45wfawAOMt2xgWKtYsPPu9hUU
gLgMMLu2b4KY3pgrfoiIRPo23Eedun4lIOcjb6cpCFmpgh0P6PWAe1pvgg1JtTzDac+i1N0S+YGy
jJB3L4dwL+j3rcC5wIOZKta9mW4f4fOq7oVtvIeedQh85OtR5H5tgeylYUYxVr+RVmGUwIjjJSL4
daIwiL51nNJa1NCBKBqRYmrYq04dH+ZOeZyF3ywCEaqwHbTNLNofTt5Wt4F9chNZB58acdTs6M+X
dOzUJWLaatOHWQQRSo+uStN4KLqO4DZjQuk7JvsB1TeOu3Pn09VE+gFjXJlI51Ci5wkx9YayM6Ok
sAhJqtix0hqh3NzvGp168JQq1jF2C/sogPJ7iKYalIPkd+hjfdG1loOzsjCaptuk4HVuML4kN6Cz
HofBWAuV6ImJFfXWYZuUDYFxHpg/dmzeV52jZouWWJej3qRpszCSZBk5HeiaSAwr9D/OuYnwxfVU
+hWHpYZWcNztVbfb5lp4hu7Ntjp3XQ7HvF1HZqXklGQ8paefHEa+f8zsXDmq1OY2oYzgYjZGYmRd
qP5mN/1YPsARU9hTOMWB30jq6qzM5hIXRkJEZNmh36IByOkeRFSH1VtKs1V2mGuldPI1aUkVa3el
H4vSn9ZBF0iBbtEDVxuQ67X4cnSAbRdRB2y18+wlYzM2ELV1NqtGPdZx766bpF7p9kIzLtPcTLuw
L1dqS5KWi68CKh6IxvCGg1SwQLeUea4KRTN36yvsFDn34otij8Z61EoTcVGwTit6BuZGoUXWK8FN
6mTmpojJFGxGfRuMypei75dMcAKhR8JuYlDzdUeCzVJk7KwDCIKbPLFPMMq7I9JuDh5+6uySMDzU
moCB3xpHuvColrqm2eSZnexHu2Z4JSwBus5Zsu3Tp9FiO6dTiyg74dXdcBQT0lJSnZ5pBhR3DTSX
NG/z59YI7RXtL3cR6xxAtfzQmdoy759GVcf3NJqU6lMcaWVTOWj78/JcBRt0F+UBB829qekcWqTy
9PUlrdk91S40KpfJ0apFgEBodgD1E+8yyCKLWZpL1DSq1+VTdIVOp/KqGmVuGmvOYR7SS186xXkU
JHmIjCXbonfbTlG9jfk7C4a+zra22c6pxQmAB2GUj4RwnNfoEgTYRbRpSWTfimRhtCG5WbUGgh8j
Py+cBeySzlV3HHo8PJo1bJIuZ1wTAcWOROr+FFpf5SqNwGdRmzo4gmoiSaH62c1S/dwANxJaPO+G
TnE3RaVO+1aJviugyFZujB5LUVROEVWwdsz5gfceHkwoSNM435cKTbK0wCjSs5LH/lPa59sU+df+
9SWWP1mRa66V2nko9Wi+ckSrEu3bbjOEz3Rq1yDFql1VSI1WEXpjoWNempxTM0W0ySbXQEBVnSxB
ScaP53tLA79WZvTHRuE8xAG75iLkWW9tGMYZPO1X94V0WKqRoXhwIR+Eid90NA5pG9+6SXcqYgwW
lRZ8pbl9fj0CdcpIAa4oH7IKCoxdDC8IaDapMX6jp/NNaV80LAoLDirQuSFu5VEQLJrIWCqDf9Zt
NO52flZ6ZUCbQKnPLRQy3ubuUEnW2Mc1cWkKf+PwkiVqVK3IBwFGvYVtFiFqDLdvKFFH6tfez1Zl
k90OpcOuP2leyGPIFkbu3AKzUulzj9CfFYLDyhfQRRnVmvJF1eufqhXDOMrDF0Uzd+yJ7j5+k3Qc
3r5H+BbU7CXMA+flG8RFWrUWVYGo8OzS2aY1Hh4bxQZVhI8v85tqPZexYKfTlnjPSog5cjpQ8wpv
Kl32c+X1QL0SNcMiRBrozGL78eV+c+e5nIQywM4T9ts7r1Ki74eiIoG3/ob21dPCySMVkHynxxJN
BUXsiJPCx9d87+0WGmQmy1RtUDoaDmpu9S9u8sbKNHeUaBynssDjkH0TqQgyxU2VceVKngCCK4CH
h7bJjnlde3p81NnrkZVDafeg+2KJdc0biaj4+J29s9fLN+Ya3BAIwXCY3ziNI8q0NrufwtPSr0S9
eNrQcxA2N/I+5PEKkvkn+P/fDipszSRQcB/Md41XdihJO3FBnS6IqA7ctvWUlZ94U3/3sZj8aEWb
toth+c3HKlJQmW7WkHdiWWstPwHJWsoRTHt8WdSYhsZPLvi7USUMDae4iVuddt1fv2AC/LLU9+vC
o3x070TlcXYNanZ08e1g67fzIYB9nzTX//m3Z0pchaPT0eNJ/etVC8fCHURdw5MFE1lDbqlVYWS/
GWT9CRsIsvZPhvJvvKmMEjQ7XI8b+45wVhlC65RQlwnW4lvlu3ilaOSjb/HGgPA91TgY8/Wguy+5
Y9xrdns1ZxX9M42joJivx1Juo937RAmekqZeqdG8jbvk9j+/L7ilwShoLmGxb5Fo1SySweq5L60y
XzjX7ZUyWgeBilcvWArbWJufMuqN30yWv17yzQCwh4amvs+xtMnts18undE4W6SVqm3EUZ+Mo0K7
p4BnxunJT+VxSpBiIT55uH43lVoCNYPmqoKmqySI/DLNmALwW86J17Nj7ZRW/i5nHonHS8OwyFDQ
/y/u8i9Xo5n969U0J0yLMXEKz8cxEAGMtcN4bds3rBqeMVmAdD+bu9+rNhh7ADkgMfBo69abFUnr
7M73XYzEepA8l9D+bHe6pLN+n2AD+fjDvZ+ndChWrNCgW0AdvrV9a42aNHpBmwLVLTZVxPz6ONwX
fbv6+DrvZyquAxXeZfqFcP2Wg4+zyI66oS89Z4ZuMfUrUlxPgmZkmO5SsWhz7ZMx8skF3y5FBSp0
5jC8jZY+3vs+skNFf8Tej91FHVfqPBOxpd1//CHfYwwArvPZJDqHqUN/e1H4KXZW+NzN0Mqe00zf
RLVywaY+UXOaLo3TrlJHfxJfAoKqAeLWZu5NSnKk87k2kNC7UILDKnr6+F399k5IfJTpqnJAvRm/
aQoQKRsK7kTBgZhU2VsC+/aO6m85eB1E5p5r33j8+JrvqXrcCW6CA8XHBSrwdsqubLPRBzEhsQzS
U2YXp85V6RumOPwmn91p2xwQjGOCnPL92KMuTm+GqniO4uI5trXrYSguOjlqNRAI0r03RZo/U+y+
dxzn3nIqVJJDtMvLZjsqJDgOF8RPl6oZnk0NpV5jI3G1FGdvRt2O9I5PZt33ayAfjV2OHMt8src7
q5h4ibme+GhTQCwwhcAmTJeTaNbNXLObfbGMap+ii/j4jr6f87gqoUc8rWyk322txq7W6AaToxi0
E7B85NncpoAwkpQaXMLPH1/O+u2nhOQnTJ25z31Nf/lljkXMmTWNz6gxSS9IKv0S5OVehpQZwPo1
0f1sMv1ipcEOk+m9trXh8iDs/ZkwGbYJqUNWSE9bu2RZe9KrDfE/P1tFu63n8CdCzRc1ts+NTU+U
xJ4FZLOLnbj72I7Y/NOYaZNLgB5vUdnY0VSiLpUK5kDT0tNDGYLq+JK15oGcbs9O/Gvc77e6kZ/m
kSKnAIWnX3R1uq71fD+H1nViYrdsh59D6gJgfk06m1Smuix4LpIcVSORYF2NH9zNniPN2Qal8tKF
9nWlmbchB/peNY5a4bKkX7s5D1CZffaA/var/eVWv9nedGEV95PCrbbBmXRNu5bPZ6t0XhdR+cW8
9vFX+zpAi3QKinz3/e9/gxTMs4mD+PVrRW31NgauIj7YV4K69LoU3Ho9XUuHham1KGe0gwT7yTvr
48vB+kebXr0u4hI1T7mPEnfbjiaSoGIvJzOMB+uitg4RiB6oHGf5XhPD3mLY/OQ9/+4WEWmJiJFm
qkk+wl/XYFLAAteY2tIz7OxUtN0qZZxVUbq3QLJS7998fIt+tyr+ejm5C/pl8CMEMaskZ7XqY4Ww
Z9eTkD25qfr4MprcLb3/Jv79sd7spjq3FIMWsF5U5fy9YaNZxMiMJpxU8vZHLAVOpl6arKehdkWZ
wVoopUK/rdwr0Lb/N29GE7qOXNTlnzeHtxwfHlmNGL4aHrsgRx2K1HWlMr1oE2G+ynWbb90C3zCI
P61ltxAO+nLiCSsi1Agfv5nfzT7wqDg4OarOyUauab98AaEdWCB95PKhcHQ1mM9dEYJLwHUtCBSY
4C6msX7byCf54yv/bqQJlf0+ayVbgbd3wWpwfJU1KAw576FSQKSbnJyRdDCcnna0/fhq73d6Os0E
2VDgeArz7s24VlWIJmDyZfnNJKwl4/nLxFk+V53WrT++1u8GtQDC79ho22EJvxlsdq1xhkz5ZIo5
/ozI6wpT57rKkk/Q0NpvPxObV9ZIFYaW/eYztX4sAiNUGNRp+zJXW/jlh9kInno+UaCoB7nze72p
tYDhzMfF1XSQ08hcWmcD+8Mn3+hv5zvO4ACOyHhlD/TmDVXBgG8zVnEyckyS22kceucps7bu+GOw
G89V0ie9rb+0unYcfR3b7EtX9hsoOj+1MQVEkAQQK/QTdM+T3IDYpA5bhoaLEyxaMh/TaWw/e89y
hvnLzGDaf8IWmaYd++1NrPS2m0qtolo9ya4Ku6RU4wEg8/lCjOlJwcSfuDi4sr5qF5im1oM5XDkg
QeWEQUfvWrDHbpVxE872TNylAjXN3Vsot9FlEY7YdtHOcONPdg3vHh75rtkRUXSiSGZqbw5m6tgP
eEfoZ8ddSKfU3Az+KUh6MFa9pzTZZ9OnnJHe3aRfLvfmi7VSkfRtW9A+p36cV/6Tb3TPcuaUZ5ip
qPdZceVy3ojn+pPd2Htcn/ykwC6R+IA+FeqbS9Mjx/3Z8OCmPj1iQnA2lR7+NEoe3sTeNZV5NvHg
2HSpQCV8/Bwb7x6wN9eWY+eXybHrp2QMpGpA7qsdq7ztGY5IwTL/UI3TLTWBR4OVPNQkgWppyk1F
NO1Vi+LpmJKVzdcfJc23JFSUxdiX/sLMgp8oSW9VaBUtD20c+t9n83UqMlrzIhElMTCo1t+WEykr
EVkri2aqLt+FRgmgadPnjz+h/m76f/MJ30xVhhWaNn+28sakoc9OpEw7Ehtuex17yMmOnk129b5b
/HSwvnQdj1+qKo/y8FCN1HD7FhscnxJ71FLROHdkdvxFiFNeji8C2+TCzax7QoBuaZ5zPCFL5rpP
xxeLU/bHH+ST5+FtOiUsoZwYo7yibzOepGLR4ZlIC7Gh1n1CGPDJavJuhn/z+L1ZwbU8KrVaY2BI
TWWOEmwoyNsx/6xt/p9p4gPwrqyQ8O3+/00T//iv+se3uoCx+8oDft1py86H/K0//RLmH2QbYodg
+8oGi93sv/wS4g8JHKUzwDJFQKbBdufffgmNBjB/h//KhCoXgv/xSzh/WJR94WJT2IbiK+z/xC/x
fkYT/HFSJ5EQapRo3sLiHRSIyIbtFOolyRY6+a8EoKMbsIHLaMU0LUQ3b6oOHXCrtj4Nkh+/3K7r
f07bv/on3qe48Aboj6hUo+DgwhT867RWtGFdqBIPlg1scEvAPbXaxqveqfaEpn/t6HsDi0heHO4J
mlPCjyuCV1d07tZN2fx0I5ACCJ4/WWRgoL5dZQRfG+UT6nCWKiNX/vq+aEV3DvKI0ItdhQOmowOT
kbwFkIYxnoG8X5pmCDigVqed0pXWPjGJ3XO/hbBDDq8vTebW67YqbmakK0fMwBsGQ7v3XTtYxm5+
5+B/j5v25yCiEh1vSgSdGuknnyNg62VKr57CZlznsdafUV/s9bqI1rGNorIx2295NoU0HJMHbC1S
7zdtMWeDB0AGv+18JDY2FM3rQVZq9bVVlgDuVGxy2HGjbUA6VgrLcF36aNgxu/7Icm3VEpy2Klsr
3lZ2s+O7L46KH//gzyzDZvhpBv4Ph63FshnG72BHvmSOSsZa6SJou28do1lFPRrxwhrWTVc7RzvB
XBoTtL7K2rQ4UAmM9zXgHlQNAqSnUV65lWEsTKtKNlFGG3htoB0Y8WTeoKdMvpCtVC8gDq0MOpXA
iIRYw4r7qos+u7OsaWN3+ipVjWda+d229oGQiwSkV5YO2g7Y5i4XdJjyWRs3NbSCdR3jGtTKG70d
8zUbRiTt8Y0JmJDY3shKLsVcbKwSphDsxXBdoelHYOXRXH6IK+cqMypzh9NOWcS+5W9rohs2yHw1
XBitjy+EMOCc7ncJxB35Wa95Mi5iPYAhnLpmPpmj8uQmG2zbzjUDGn0gPrlFovenTO9irNe8NyUr
twGKGhqifXpSkmBa9lgFxrH5YTvxSTdgUALE3WFiYVUvqmn/+pMWlAHiqqJeKWJMMPxlLyISNS7Y
fhckqrUd2rA7x4HyBDZ7meRZ/D0otQt0uXnHEgXtNu3u8AqSBYV1cTME5L7FqNEIxeuxEE12scpi
A+ydj2EyQjtUKw7KoIraZiDPr8Wyy/QVAnp9Hen0JEY3HVY0ob8kJuI9ySXxauSXlMwza5PkzrWa
Rt/NmPNjORUYyF00kSJEZb/VWlvzSm2eF7kohwN8S3UxR76yTgxzWkRGPe0HgWo7SFp0dK2594n9
XA+9e+y6+VtXlrtw0ufd6Bfb2vk5Izv22MdLsKOKsFbvicjLdbbABdL5JozD3dTM4xUP1AEFsIPs
qUJKEh2xTlLnb5MHI4+znYYah1gB89CPY7bXlXYZhJaLybz4mQZYdBKnz7zQ6M1lYSKv5gPOnuVH
P0JR2FReHWdnH6NgRJZv+AfLnw6jpSDZq2cdVcrLpNlfYNEAiVBif9nVPcmEcfO1q+Jm5yBjjfK0
O1ghJWKedmLpNZzyU3ky23ylT3q/Qgq3MVp/vGoUYu0KQXxgkzs4lubhtjHET8moKrRU4/fLfAXw
KEAwE97wfRJMO30VYZ3srMqlawQbCrssqtuaMMkHxit6F5v9XlbW6sLwjcmLgxTCp5NS2Cb6W2m/
iI4B5QSodSY38Bw4XjtQCOvCcV2vEg52i9S9Bll2AaTlL/Quy1aJSB8qLcYUq2rYoQ8t36Q7I5og
yneGjpZhR++nbYblyKt03URZ3t6Zhf4SyLHEZrDtBbJAtt1myEKhYN/apHSEFtHUo5+pmtNgxGKV
cBZZCgonpwmhhoZgo5bKjUxqOMJoo1sTmg6n2zq4Wdfp0M5XiM0eIje21j0nu/34rxcIKLBK/Kde
KkcSJCQVUhJdakosMqGkxsRFbEI8BWpkFbVCYiWbOsRobEr3AbFA+1GqVUypW1GDzgvp6Z1drdfP
qtPa+7RS9kgjdMwoaJ6kAub1pa73sdTGTABfN4OW3hrGsbc4BkoVzST1NL5U1kC78bcg0zupudGC
cNMmcbmEgTusXsVqqdToEEOID6HZ+lK9YwyGQ8e9qrfG3EAg8hHmurn2VIN6PitTfsmkEijqgeJF
JYb9XuqERqkYqobOBKiAiihHTqRIXZEtFUax1Bo1iI6QEPe7VzbU60s6TVhnECl1qI4OVb5JmhH1
ktQxVXEZeuQNoG2SKqeif9IJ2uyK8pDoJuph1FCd1EVl4bQWAd56LPXBBvQkZsfC+qp2therWKfy
dhW2OCWEA7+hCMb7MsxXTStgi9KO3Fs8sTByEvep1pVHhzXgUguj3PrD/JjENslCY454zMRBETFj
IcSrAK2xGPbbwI7bRYk2lpnFTI5jayr01bVpad1WoRBPSh136zJps22DtevIaXREKpw369YqjVWv
jQBYKrEqNTC/QxBdIZ6zVnPC0+Xnoj73LlyMuWidjZb1gG1EX6+E0+e7KpxIpFW+zNBJbprQGi9t
kp1Eq8SPVQLuxAoek/Ch0frThLxu1ZCkhOgXf0g+GsXBsuGyILG8KgZN3yhTwgSEIe8O0L+6EXBR
cUIeIf60R7uxsB3In3r2C56AQHfQplY/8gjox1m9g3tSbUIVlm3rTNb53y/gZSnWTPO+SFxzD+In
ldp5p3SZ3OTL67++vjQZ8PJJgubg1verUMLnAomhSxTXgHaRz+S9T4jMjAKMpvzX1xdOSPOp6VVS
uyXgLsQo6EC52IwSfleV9iNWV74lCcbLJSJvhpVndRAyRQU8D4he5iooLip3NUvAXghpL0ug/oSl
Ex+hzURb7vSDkGC+ViL6UoVjZo8gnkcYhkjwhQd0vvFN2joohOAQpyzhEvqnSfwfu+PgiXk+BnQG
HLAR1U76jTdFBuMJQd+3OT7gSkVDKtGCXQxksJG4QdO6BisrjqYEEfoSSdi+wglLMIXUCBFyQC5E
RSCuKhWYIVRDG0ukY24QXbjrutdLICHgD1MJQgyLsrk2JBxRZ+/OnAowMZfoREdCFA0gO+w+uIGV
oRb3bJW/CkfSkEoTLpidWSce7IQCVmnfqbMRLsqVOURXJexGFMhHpc3BJFkOXIrRwJCDKWgS9U2V
9riRUrN81PP+ZqpvlT4aTo5CLseYXacSG0nAZbyidoKzzh/UI/KHLYtgdgWHdYeHM9z3E3q6FhYl
ml+glNApCRk6uUQ9mw2bEomvJAfM3o8SaQncAfsPlMtW4i4xvRieFjkpKaU5yaITJDnd3Kg6+nrf
ti+Ji6Wst5SNiQekkDhpHCyoh43kacS0yLMcfG0UA4KEgDCawJRFBNdcE4SSgH8ZruzGLJZKkvLe
le7ZTppd28HLjXvaeyaSNYh8uBtif3pgK2NgzrXECno0zqcgIGw1RMoUNBHaU7tbxYZ6q7mRsQoc
pd8RT79MI1AKPC/ZpggRRuRajyDJYCcDDDGCTTRixCJ5ASQL7lK86xjqLPWKcdGSexDc93o+7hSh
fJmi2zrMvJzaxtqwUwFvwj0pmn/XJczjLSTmRRDE/SK2AoaPKlW72n0b8QX56U+3UaEE6W6+cbrM
hakd36H73fd1Jx2wAS2GqDSWVmnqS7KxC7grkIEFMkdLNVmuYaYj9l8XwMiWGBksr3ZV0uvHCOYN
GCi1409Vkb8YCkYOOk9gKzMy5kRbkILMGCpz0KGI/RPIp9tAG2+SeIBZDVk2UyEgTfCv6mle2u5Y
Uy0RJAo6hrP6j4+aCLNkl17TXvMd39SXYq20fAJKSdJVkwfX6uqd2zOH9UFSrCDhI0yGcDF3uLaA
T6BPiEsPU+izrfNdEasLz9lNMRoV82cU/t8IJh2O88jnTNn3eNfmRY7U6n6TRl5tkPTnTl+jjiRr
ny5IXAU2Hm+Z0WFi8fXS0N9noli7fRau/HiyAcwmix4OcIRNdEyIfBYDAD4bRt7r7fu/+s+H9R+O
ir+MMhkD9WepR8ZL/f1v//ivpv1RB//4b6qd+fe3ZaDXX/4XNkPqBxBHIDWls25Svh1+NO3f/6aJ
P2hSUAai4K+5FBIYln+WgUz3DwAb8NoZEQwPCn//UwSy/5ANXeRCYDMYOmSD/QfQDIot74rLiHTI
4KFEQM3jvfbIMULU4FMQ0nxWftRZa58lp7o2W2vThqbYcyJwVmHjoNlxOm2LAqBbWuF+yvJuiY0F
Q4E+ecqABjEopqM/TatapgwUETjj1tT93ZgaHPvgJiSRy/YPCm4wAazwc/8KeiAUCa1/pLtSYp4M
7U3olvFprspNxE4TI4ctrurJf3ImejUu3CXIbio6gZLV1DfXEe7zdQj0Zmmnt2nv7xUVmLqJrW5G
UYLnubiLZoBNsTlBlBWC6lIsiqWDH+nw+iLIvFgmbuiCd8W8pmp+ujGSTn+A4rY146L4krI16zCO
rYmsYeKW3jqztKxjZ0wPSdyV8Ont8T4M0sMwFtEqUzmPaMaYLk07hupcihlZvr8c5sB4NChh75IA
TWE5htVm4jDl6SOp9UbTE2Y+o1qn7FQHxoHdKwLpfLoXpZ5jICpeQhGuZl/LlybE8G08I26AeK0d
NE6QZyUcH8fBvjizi9qei+KuH9sNNNV4WfclAnUtWKUiAGPXcRTSzHnec1hzo0i5sXajBizJic52
WuzDsBiuLV+7bjqcnnY3/eDEvuX2kxAfYHliO5p6frSDHGtcZ2mdXCWzQIOaKCd2q+MqisDwgk2J
t4MoSU7pUyixmZFetOCYJzTW63KhBWZ/yOMy8XqNXXaWDHtnbnCfEsqpuqG4Y1CeB78wVhy9yQCr
2MXMdWV6rW3u+iGKL4WlR5csgNWGbaKhHeTHt2LT19BEY8fI902sbfMy7+44ngJlWOpuHBIdb96E
gQ72YNaeinbGzKQ3MUEQjyPkrjnty3uHjd3eKs6dTLo3euwIgwFDtiRnEdOy8CzRssoi2Vn29+CS
rLH8Ws6U8DjoPiqcFKFRs4bEk2nv+wF9/xS01brRq5qtlmsASLPjuyBXXzjrVtsozy6cXr4yGNVt
VVnkgkIEXJpy62517b2R265EDqprE/TFYorLOwPLJDCGdZJhDYTutKHZUC7GgC1P6gK1RfX35E47
Ryabgys1FhpP9sIMq2+tNq/GdvxqVP2t2aMNb+P8UmS1AZUCYrZCnppWA38P2EsIwP2LqCfnWxTt
kya+F9VAYUxZFSw/kRlc9MBZm5FyNbhQ3FVwz0MQS2WNu6phBWLSidtlOk47/mDl6XN/BEUZrlie
OdenZFdr2oqUn9YzorTHxooHo/MachpG9ZBFwYGz99cWzSf7b+UH7h3472F1HYz+Ipd/uQsik3vs
3zU42sZ4xLtv919sK6QAE/Zcvk5ODaOCo22/gc51hdwX2GlJeWTux4mKUy/LQBM1LiBfUzDewVgd
1vFwSzE6A61tsOjnBW2ytABhMr70nLRQAo8A9Sx9XSFdWpijf0ccxHNS+jo1CBfTdMV8WNqeaXbd
ojRmZ41A1zOCyD2ZGm4HaMjpKu/QlASRnR0owGEgpVqh88ziu26gXmD2K7Jhldn4dZNi2tPdoXyl
dJvMAk1tiXReUcMydlnPvWtSd9zWcfsM6xiKie1maz/bDoYabWnvdcuoCaFCDxjyLD0hbiKHdKyX
JEuEolSWVU3qRjfmYtlxIloh5Om9doDv5ponoPLguzJxcVIqTeTlAXQcLQgdpYtNPNGo9BjlMz4Q
zeM0Wq8N017o8G5KdDN5ZCeenqXttU/PgC+nuQo6+DOi6bUtcGIv0JRTkKf9qWr2Q1Bsi5metute
8TvVtnie4LBcZZViLDvxJQ3satO0OpRUBQ9fU+Cl8xv3CnAOq0wCuzyr7iqO0meM+1RfRbY2LCOA
JOAMqHSpwcLxUxaD05+KZvT3k6Hs0zHxoRTV8VYEAf5E21jGnXM/uFV04BdgqLdHHvIfLTJ/Oudl
eaO44k5B5LBQLHXaVNW0KxVb3yrO1w25Yf3ejW95Q8ODideyGYb6KtQA/arUMbBJUmJAV3Zo7URZ
EQcMhMYy57VkzYiaYsyc1ZsuSQgPyooH9JzNdQt4J8+FcV3P1JyneMZm5XZXNnNRP1TXaUbWSxDV
qdcrxVdSXq6MJNxrZUk8Kr6BF31uVOrm1IinqFAXaUhccWBaJAOR5LgAZjislcAczhr/85KnEjZm
0XC+aYBQ1LUwwQgV6rqa43NDHUMAwtwP1B4t6iB+5bTrYRizdTvEhNRM+rDTKoOtcxOfgLpvxlnb
pDU14RAa9MYZYnCIoJUWqEaxcU4gAos4fYz1QjvO6KsW+k5X+uSASnVNoeCxoG8Abq7F8x0AbSxm
a6mODqoLH+1DEem3yDDBVecXUafZbiR1KO4ohzrF/DB2LkkCuvtlDHV91wJGyZFRrOdDpqOzo4IN
kTR3cTpW6mrCM0KJQbcP3DSFmQ+slT3M2iGDWLRWZ/9b+PqN9amyJt6IYyRWNypKDyEL3WZmxoeQ
Fmxe+QFF2Kw75hSKUJSMorC/rc2+3zTS02kahNeTnjPZuoU4tSeueO59qDQlrA4D28AE1rxu/Hk1
0OfGw5zdl6JJPZKdsbeHkDRhjlfXk8syOUZKAPdfZ2irpgPny1pVEaFYhAA4W3O8x3NN3dY6vr70
8qfUt+y95GINvQ8/0agTe//vl9l5gH+hHkGojMe0GhclkhiYGhpHDSKVVLu4jQIbt+VMndGyeYf6
S5IO9oPdG+rGZN6A02lDNXqhv0n0+Bx161yiVSJzafgzRmRjOs4hNCUEKph4lR0NzXoL7mifECWw
xkmKtboZmmOVKGQOZdEhSoobVtHii1uygmJ/O9eYT46EiYsbW53VK8u/L2fc54oe3c0RgQuGQlzE
0HwxFMXYOwEJWCEG122JGqI0C+2Uyxc9GuiPpDYyWvx1h7g1YeVkQ30LTiC7EA+xBKZIdG6e/ezU
iO2NP97OekIfqEnFTaPQQMhdUjAEHGZQ1KYf0rHA+0IkXFFANbfhENnKNsl8n/yI6KYam3Hlpv+P
uzNZbhtLouivVPQeDMzDphacRFKDLcvusr1hUGU1QBAzQEzf03/SP9bnkZTNSZJd6Ihi9MZhWxST
eHxDvrw37/XWiKujY7CapgOq7MYfSZ3jgFQt5aFUx/MrXy+jGfMFk0Ec92Q4R2aF/WUuG+6MrvNI
4C74N8ajVZYjhT/Xl+9jo+ELoTH0ys5wLDLt7JOZBHSICjxHipUPPIP/zWsR3q7sL7qHLq8eIhUi
m8VUt5tsKAMQuQZI0VoDRTXgw/ZR/0OPQMBKm79hVFdNqUX3o2B5WxjJ0xoYai7wqEggU6Lruw8k
SvYJbBUI/EpG6EutDGyRBLalCZRrvroyAb1agX7V7Kg0kITjEu49tCt6b+cCLVOAzQKBn1WZSwnc
bAAz5s18wklCcIG4rYDesAH6w2eLSut0zAJ3xw19h1dxFl15wHZzZaAD4tX+vSUwPU2gew4wn6Sl
k9JQKctn6/qqtcjkZGQ8kRpRpq7e4h4jEMOVwA5DQETUDEZwSq84d8JPde59lUrwRvwwG/jFq5Ei
IZ0eS/HqAa0OGzy36A/S2stmiumv2PFaFrNXJO/SGF5bmdkUgkE7I4F7rgQCWlr8fq56NgRpUgyB
k/pZ+5j7OURqU9PGKlIKw9ZSUtrMU/g1aj6ADbywi3pmqzXfjo4YMl3hlNrn8gQ9VHpQ0f4cG+vl
wKlWFuV3EMB1i6ZqtizXozLOPwWS+ojQikuh8yF21ukNJwzlMl1pr8ARFxE01KHVRM3IQwZ4nLWY
3Mp+MCy0wBmplTdaukk0lo3qYW4pn42iuZ0DVU2rAlMYp1anoVN+XVGuQMTVle9hSyHbDK56U5HT
TCPtCxYL8ym+StwTcmthFEBnXFcmRhBlA0521JdoH583dHXj/VUUyRSWSzqxSt/GesdDyt7Np5YD
vGHofKi5tRowun0jKfXh2s1A0M0UmrmNOaWTTKUWJTk/4WBHgAk3eCyJEoS40ECeaOQvI9mgSpWV
9r8Caa7PmPqfMytEVTmeK7NoQauq1a+d1LhpsBkboJ4lzeRQncr4W01zm+SpWJnRx7ByAJlznAVd
s/yQoX1BI79ypUdli9ptZpNJIXzjaBXOhjBCRpLk4OfmBSoNECGEa+S4dbuQR4khtdNsTUHMLxJa
Y6n6lC14B8ljPwAYHyVlK9+ZzQp7XO+zHZfuOPV9mz55JNQN37mrJXw/bDTGyiweaUt1ZtMwMa5T
PcV4IbwJC28MVcHqe3n8Eb3W+WzzR9JgjhZFKLSoNfXa0kRaLbZduv7FH5t/yq0x9kNJ/Qo3c+BL
KxnvwZybKw34tQL2lKeNRblzTSGc/15HaUIu3djXNMI1LBB3daWv/PxDZObjuDasx3mIEJ3Tlsq7
5bK+pxnYpsrpoekSN/NhnDv1YF1mOUKBNQrnxqNMg0Of+kEzSEFv3gcV01ofVrJUThBmWo7oVfqo
AXzhBxD3bUQZaCfWMgoULq4q6MuX3qeSdBwcLHiHtNtX1bUENB0a/UYFLrT9anVLwjRrLMS6GN+7
ZajctRJEgkZT46vGcL6sgwqBaNlD8wiSBP5b+jjRS6D7pFwO4CB8INW1YCqoaOqv5Gbi+dpnYdLA
gmlnsA2gLHD54oqVvGvW1XWdhQ/qeuVSR9Sjvv3FU7X5RF9iJOCZvB9NFPeuBaLIc96mXnwdtXj/
6c29npZ3IdgXB11TDczWYI1Y5U0qF0k/YecZrQvpxnPshrtOiGFHmSJOmMLl8NzsQyWvvqRJow7a
vDLHbYNQmO8H7W0cqI9caxChC/L1jeFDA9aWkEAUheubtAxnTkah2jOW+kdbL+5sb6XdeJ59vflL
iJ7BvQoJ6j5DW7gPD+e2RbsDAxETswrAlodiiSq/ymw3nOguwF3lXkonsKCNqh8lxRTLzBLGAQKX
6GNcF+h93UQY8gyKpCqvWlQh30doYU/3inHn2EWCkHnAFcVxGjry1seV1PmIxYPigUkDJfKsekU1
N2sejKygJl0UaNBIoTMAlfzc5ly7ANfQmdTtaW74D+ssfYMerZ2QVinwqdDCkEYkGwLePKQTVZba
FirAPWrIiT80ldQcKPk0XmSh9tT4yAW4oVj+aHIO1xUgSoQaQTRBQZqKVfpH6brvfXGVc9yU4lcb
v69RZEDAWBB51G8VKst+aN97vovlizKslsrCkaxxygOnDjQWTXuLXn3C1RTP44AjGRpkfeWYwm4u
cSUzfFTYrbK+pnL4aZ2hi4OfVIU4JmLlWqYP51wxIXU0b3Gzjr9Tkl++VVEmF32Fx4z2ynF8WtuD
cChJWA41KZoBhYH6t1xrdOlipOYu47fsgDds8YOJJIJiaaYyh9ANPW6BlhrwuKoyg2HODTifaV42
wSxBF8bpj1lRjdau92lThciW16mtTBBae30qn5JKZVOhcmMBEKDGLYrB+/RfWZ7XLj0cwdCP1YWc
zUcNGqfYMr5Lq3Diqs7718OdFIRJ8/bDHS0caLj4H6I/hfsJPAW6puZGS6FuyVEbvcGqVk+odqbu
6GAyMiOrUQY/wmVyG+lHLcZcOVaiaBB9jIIaDYEMWzmvLdi2tDvZpWeyiIpb6FfQ2VbZbcQa7qNk
85hV8oMcmhoSm9aNb9BcSPmkHXK2/tnK6NCvcAZ8YwKekibFB4YCriI9KrMGjj5wXEip3qzRM1yp
3B1gMM6i9cO6jJ+Sqh2FjjBS5ZOZRfpeX6ZvzIOTL4bYghUKu0xFLPtkR0NVtsFwKh5WFDP6SbL6
nOMAOQolZGJFseD1aSC2pYNpTwOFjWUGztA6J8/xk0pWSutQg19mZS2hj0kosyP4dl8a6ykapJCz
lftV/Ubn9clMRxuJoQUOMVhv4CKHMx3yQV2RnIZDtmQbH0rrxpbQeFS4Ellkb7nRfH79ITcNCkdP
yXQXvXGwYMFUjiKCYhhc8I1wuNHNqqTGoTAT9E2PukbZsCMHIVU/HBEyCRmiPCB7zdtfJY3z1Ao1
EINNTUgeHB0QWKhlZrsUu1rpwIqSgYaXDUItboKemSgpqjHXhtcf/HQuEVMFjjItmIlbVGivpcCU
kZ3Nc6zXNzGDFAm1wkt2Mc26aLbx/g8gxN0jCHxvtGFy36+fsubDU44zz9Y5wH2KxU9pa4uKj/Ff
e9EzRnf+jXbA4scmAVh8GZTkIFJFS+EBKX3zsTaf+bV3CRYF1sffeHtT7jloa0C8drBhd1Dk/8dv
QUyGtf0xmKQmOpA0fkK/vCJWBPH2RumlcXj9EbcD+vprXnuApz2WPf2BQiKh2zCYDAN9jxanKgjo
puNwbxhUuceK1GHaqHTP0T7LyfW3DMOf8ToqxHwkdYn2UWZVHKY/MwRH77A3E9SeUJwQ8C9iIqcz
wewJZwbMFBwOAF7wdw3BKwuCTy86sX5mGI7eZW8YlB5lUo4chHVQLmATPlwQZo9lohk4n+mCO7IN
d0nrgSmqmSSFnUbBEI/J24g0l9q/Js77vfWgGD0FgR1TwXpCN9VN/9vfsh6Ovsb9bcFE0uQn18TR
u/yYDPAueHjmggL7wtLICw6HQespBi2AOpc5c8fYuLBhoF+FMmjX2WD1dJKDjZQYOiKWDGdlfzbY
PZGxwFrhYo36iVgylzYMrNTd2YW3z/4R/itnpdajtQMxKKYCCCqnxeEwcFYqtISyB9GxJXMsXd4w
KMzkzrOBsxLvHoXDcntO8Ib7s4FzRFNMuHWcl7CI5Is7KGioo04huuy67ZE23zdyRjppGHowcLZO
xoFLiyF69zSbJOryUich1Nc5dTKsHsoFMlIxbJFnV4VOGFrCoZXR6y8u9Re2OQCZn7L7fjWRNpgN
pk52hOw94Lkimn33V4XR43IFgU+3kHzgZRe4OVDBUNjZuy0Kiz1SEWWCXaJ8dJ8we5CpobeyEbFF
GOK6cXmzgcXcdRicHugkNWVxWED0FLf4/dmg91ABpcmW5l0qXmhaX9wwINmqizncbTZwaeD54P44
Ogqw7IPHw2BYTAITlUx4D7J1cXvD7qjoPB0Mrpf0qVE8IzvQIDwejoPWMyihm5zNNIejenOBq4Ia
XPfNwenp0JUdvm96qrdH4v6qsHsQjWgLJGcVd3BR2r60zUHsav+DW4Vsc6swdFRyyaSOay5mj9I3
5s4gUht114tbFdx2LMRRO24OlJ5k3Waf2dZ3UZ46XBTkFRaKlA6Ed45NDozLmw1CoGr77XS4Veg9
kTwCJSH5yU3yKJu2qMpoiEKQOFGXUPUL3BqABnYf66+Pgrhp65aukpIihXF6xTR7CJSa7J80TtDx
pF/g1iAKpF0PTJOKAuV3jUyZ40AoPR6vCZUxQFvU0TcH6i9sDT9Ro/pe4MYPIvi2KW0vn/JzFfCX
XvBc0T39+a6aK4RRRK3y4IWi0r2NvS3giH//flCU2VSc9374XIHexNn9+u4BT0MfxHp+quf/nCyf
skX2p9dsftDsPua2qeefi+9GuL9BPI+KZr/kyi6488PdFKPPluu/Z0+vhvnPv0XzEL0+2Wnz0G5W
/Xj2E0jgV2I8wqB6Oigci6fYbGKdI0BREB///Ehti3FdY3xKknwRLM6H2B5JXUM8YN+DpVMQng2y
y4I6B4m/0Ty1tVg+H2ebZnSN827TlBZvetLOxtndfDvH2YgfvRBhc5vqGuGOxXFu8u7An65vf53R
W/ZIA9+5Z3i+CnUNMmTqZtHZ2fuM5XUNcY2s9CI7/xDb233XCLM4WsXJMnphpLYFpc5BFmgBvbCX
GLtSbtcYk0XwYohdmbRriKuXV95zXb5ziEUZPD3GL0zcHSDWNUg/eMJUyH06O692cFPXGA+rRXQu
wI8beNcI4jTPFr/xpbAOz55TPwrDr8c6l2l8B8VP849nsPvcrx0mV+IVfwZPi+z3/wIAAP//</cx:binary>
              </cx:geoCache>
            </cx:geography>
          </cx:layoutPr>
        </cx:series>
      </cx:plotAreaRegion>
    </cx:plotArea>
    <cx:legend pos="r" align="ctr" overlay="1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title pos="t" align="ctr" overlay="1">
      <cx:tx>
        <cx:txData>
          <cx:v>april 2025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sv-SE" sz="1400" b="1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april 2025</a:t>
          </a:r>
        </a:p>
      </cx:txPr>
    </cx:title>
    <cx:plotArea>
      <cx:plotAreaRegion>
        <cx:series layoutId="regionMap" uniqueId="{B025B409-A242-4FA7-95FF-B194500C4A6F}">
          <cx:tx>
            <cx:txData>
              <cx:f>_xlchart.v5.10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1HxZctxItuVWZPpuMAGfvexlmyWAmBgDyeAk6QdGUUzMcMDdMX6/t4VcQfUWagPaWN8IJvVISpXV
pcxn1voBA+EY/fg999zjHvyP++Fv98XDnX4zlEVl/nY//Pw2sbb+208/mfvkobwzJ2V6r5VRv9qT
e1X+pH79Nb1/+OmTvuvTKv4JuR756T650/ZhePu//wOuFj+ojbq/s6mqLtoHPe4fTFtY8wdt32x6
c/epTKswNVan99b7+a2/ma1Xu8Xs7ZuHyqZ2vBrrh5/fvjjq7ZufXl/rq/u+KeDRbPsJzqXsBAnM
KEZUIs4xIW/fFKqKf2/26IknJGIewYwwRFz0dOvdXQmn+8VDDl3w8Kb4/PfqqelbT3V8prtPn/SD
MfBax79fnf7iRb5qvVdtZQ99GUO3/vz2snvQafzw9k1qVPDYFKjDK11C90Af/PQSh6++gF55dcgz
qF534b9q+gqpz79dXs32i8+/XW1+2YV/1DP/Jl7iBJCgQjLpeQx5rnyNF2NcckI4cg+HiadbP+L1
+TdjH3T8+R+2uKs+PbX9vwP2+vxXiL1u/qEgu/n8n/vtX4yWPIGY4pR4nhQcu4S/RAufeBQJl2BO
mCQCQfA9BvYjWjef/67L7wPq2amvMHrW8kPBE/6y+WW/++Wph741Zv+9UGLuiaRScuZJhoR0GXDb
c+ojJ5hwJjC0UEo9zp5u/QhOeFfc6erOfCf1vTr9FUivWn8ooBaf//NmM/PP9ounDvsLsPJOCBEC
IglxRJgrX6WpQxaTmBKMCCaueJWlFp//3hUPH5WO/+iJvp2inp/7CqTnTT8WQmd/dVbiJ0RwRiUB
CAjlLn4ZSuKEei7A5xEIuEf0nvPcQn1nOvpy4mtkni74Q8Gy/mWz/WX/R0P03yM4yk8Q8JagiAuM
XOy9Ijh24lJQd9QjHnM9euC/56is74oSNPH3KbsXJ79C50XbD4XQ5dVZsF6ebbZPPfXnmY3KE8Jd
VzIqhHdIOJBmnmchceIBfFJ6TErkAQM+3foxC11adZ8nqiifvv7WE32b2Z6d+gqgZy0/FDzLXzZ/
sX5jJ5IR15Oc04MOQND7z8FBJwIfYscjSAiMXe8JhUdwlnfFQb19r0R4dforkF61/lBAnX7+z+1f
nIIYBrLj3IUQwZxLJF9JbVBzHvKQdJHLpCu9V4XR6ee/l9+ZhJ6d+gqiZy0/GDy/7daffzsHq+Fp
QH+LVv7tbEQhRCQiUAp9EyDiQp6ioA8wUKF4VQudfv5HlX/+Rw1uwx8907ep7sXJX4H07MI/FEzr
/dnuzAeX4Y865N8EiZ1wSTxOPEkwYIEhTJ4THjmhHJQCJCuPI+byVyCttarURzAYvpfyvrrAK7C+
av+hAAOH4fJq+8vuL05SYDIQThB1ufyW+GYnHgOHDxHkgtMAEv1puHwxGYwt76rv9hmenf0KLbAa
njX+UFDtzvZ7/+zqarZ76q0/z4AM1AQVkJk4kuQg5l4GF3JPXHFQEl/0+tOtH4HaKa0/Kmsfqu+N
rq+v8Aqwrw/4oUC7XH/+rx24v49VzJ8HjFIADCEKsQO6AZPXbIhPqOQu8zzKEWJfFVCX+ef/Uz38
0eN8O1s9nfcKnKevfyxIPv8Wzvb/E5znCjBWKZEgwMlX3h07YYIIz2VYgGME0xpPKPxeNX3+x6cH
/d2kd/ny9Nc4vWz9oeA6ZqjZX8985EQw7iGYQyIC3O5XZRQ/EQgSEzAiAZcPEtVLtI5p5OFPct83
L/IKuW8e80Phd31+fgk++VP//XkKBJPcJYKCJOeUg7uKXnlIHAShS5GUUHQRAk7S060fA+26rg34
5N9pIr08+xVYLxt/KJQ+/7af+fuzp6768yiBiYQppwwcCMGlEOilsvDIieSeBJcJS1D3QJdPt35E
6fNv+uGjVk9ffut5vp2pvpz4Cpsv3/9QsPxOfgfp99cqdPAmPBczDHUtqAUKSuJlVXXwaWFWg4As
PFZdr7LV77RUgf77M3bSP7nMK+j+yVE/HpD7X94cpt+BDf/q+XeYyoA8hTx8yGmv5t/BEQQypFIw
qJ0f3dznnvqxd/UdPNk/LPDi90zBf+MS34Lw5U3+v4bvnz3ccxn/4ph/c40LO4DigeXEXPRo474M
P/A8MMUCVkuQo8/7Kod9WWjyz5/n2+z45cQXD/8/vnLln69q+bIQKLyzd7PjCqJnC1v+uPX4irCu
6dWpL2qtF+/5lE1Wn35+ixD06Zd1SYdLvJhp+tJRjz385YyHO2PhZAIGhgvZC+oseVzd8vZN/3Bo
8TyomGFS0YVaANxdSHxv3wBL2uTnt0yePNr1RrWHfSjlwM8ikB7hMvw4j/L0RueqGGNVfXn93/ff
VG15rtLKmp/fHhRp/XjY4eFgvgbKPZBFYKuA7w8zM5BQ6/u7PZiTcLT3v7yhUYQJlMxs7FabtnSG
czkU7aZqxLZyz9skqe7LmqJgQNju4BtPpjJsG5xcxkVc7adxPVGZ+J5QaDEVwt2ITEf+6HVJQKLC
nHVmjFaOKvZVNMXbxNBpHndOGrLY8ZaxlWSZ1mkUOKrqwwqtnb7HK8S7ekFYLv0x6/0ss2nix5wv
8DhlgYHGG9X5SZ7RsItLukySprt8Bts3+uUwWfWyXyhMN7owI3JYNuF6DIT+835hFZLDYJshNJUH
d1fKqZeNbGK/j9txRxLh3Ezj6JdDQQJLULXwsGP2NTfN3BnDuNTRPM8Muxh1qYOha+giHkgyV0rE
flxPw4csd2J/MC6aJZ5AgWjKZBv1LAsIL4fQI0ovsimyCxqVrm/HatwQbpVfGQ9vMLX4ekqG33cz
WvpVxG/dlq2JRXyLDpvcc5tZ0uZ14HmOmPw8U3slm+aKggxeD4o3fmTRdKWbSF8kHM2Oe1HXuVdO
yWcoL5oLGaXuVWeU9kurvTU/7CZjhMNkGkwghyrx8wnh2x5pAGTC0/a4a24L0tjlH0NCvobkIN85
rDKCVX5QCh+G8rOhmgyZ4Kqgbcj0HNXTpw550e3QMb0osZvPS5U5t9Tazi9BO24TzbLbNls5qElu
iuTa8cZxTXBcN77b1ePa5B0KoB9tGG0GME12bdug3fFTd9jFyjphE1cyaGJHLFVtar9QQvkxiqJt
Ult7G087z+H1TQ4BfBZh/MEdEbuJkzCRMd66Ez4bsUouW1S8TwbzcSphfNeMD76Mrb3OOY23bQOe
+Be++cbAxbBA4eXAPRqkxEMHkoDlJcAkz3tpiFHGc4l1qIUX+V7H0LVFY7eyLEGBqyt8zWShlg2O
S3hQUoYtL0JoTM1M6Ci0yvVNX+PrFtbmDX7KdRXQrCdnOcXeoi/R6KOuTbnPRdSG1hMTAC/16Gte
rOth6m5oW8TLyCX9wiWfetJ5W9eU7XIaC7KaSjtsRTo44b94669ojDGPwXwZg+UZsBDKfRWuxuRD
RzzHhK5m46JP3QzCqtKbyRi8tVo2oZYVn+PEUaHNEr6ifcSDIhP0JuZ1M0+dYZynTJTnk4iilUqK
dvLrLo+XtOa7PE9P6WTRNQJhexHnzioajQ660UY7iiLqD6wylz1R1dzLZeNXKRpOSVY5p602U9iV
gwz++IXRV8HAOMIHxoYVXTCfy9yXMGe1y2tcGRvSoc/DjBZ4w3HRzkeRlT7NombVx/V1mozig+HD
Ku+EuG487C5lnu6LPq8OgWs3FSwf3pgusxudamT94/5xk7osXfYVE7eN9B6qZPT2aWrQqUOaeobq
Mv8Xb3R84heZiMFkjQfrohjmCFYQHAb2s/CutBgGWJWjQzctlphbuRttilaZqvlixAiHUZtkQVkV
UUBIOS6Bwc66ToXORKL1f2/qTnzIasdZN0KRRU2a1qdOEQiTuq0fJ3TtZWOyhXjs9qJJQ9TH8bme
vDjwZNf6iSHjVtl02lKd7jSf9LKY2j1JxmlRRBPcKKqqBevqdzmkhW3FSbyV1eljHCjb411dj37D
MvFBcicKRWrpslfqFI9xtC1p3oVy9KpV5Wh1YwrpV7bqwlY13nZMaboRfWtm+dA4t3WKtpODzScs
h1svGv4FmyIG+v4VUQgOy6AxBukPRfVBcjzvb6ceCl4lXhk2TjsGquDlzB16WwdT13eBSUW/cis1
7NNBrBve4dsCkuCqKVEeti2WVy3xiplVhVrkyBYbFWncBsPgDqu4bG/HqXM3HonTy1oasrJT4fkp
cZNL4aArQvvrWuR8zVKU+nrQ9LKP6YzoeJZ1Ep9zmfR+r1m/9NI8dnyapKe5Z6xPdD0u0YHEZI6q
MKk9HZRCNH7nDfTSS7J+ZdwhDqrUdytwuheN0Fkw5Ek6k0BlF6oYZixjcpXSgq9cadJlOYrmvM/a
gLmFXee2oJdVb4aZUZ+yyeSrGOy+U+FkeDXQ4r4bi2lVEBlvYXKxDATulghnTsA8Jc+Om26a5BkM
Yl3PR1K1H5QXFaFqpRd0ffzRoaW8bHrZBK07xqHIa+BPl2u/cx0h/LIg77Apt02a4es+UihkWS0X
jtu0M5OyaW6nrllYj+ezI5WXGDWLWHr5zFovCmpJmgDXg/7VMeYyKXu384eoqd+nNEoWmabXbcbt
qpcD2QH3fTI2cVbE0eVONt28ZMm7qDbRDGVxHzhJNZ5iW8Il6qrotmnZ6U0dmbkoL01b17cw1aB2
KC4Lv2278cwdy7jxJ8re55FQQT1ApsgUrf0y6c0CpiT0LLY1OwehwUQOgdcWZeS3UprTIp8uijaS
vurEFI6p1HvF6ndqEOWHbKqrMK47s45zRq503a+bw/cV4/WsY2M/H2IetYtE53mQuh4PIAG0pwL3
9Q0hMYgcl2rqN3Hk+b0YxneM3g6s7gNiWLt0cGP2eYJC3I9+OiZqVzZMBr+Hs9emAa3NOmoi98OU
chWkGMd7rdaunWiou2a6pUly4RVwb1azIvKHOg2zqo6xn/UYnYLmInre5905ajpyPXXJ5OuozK7S
xPAZkdOc5rhepVLEu0bSIkQ06u9AA/nSzeyszNr0tBBFt5hyEs/QIZkfd9F0HsU5yMRDKFRfDmgr
3J5Rd7yaOHdmsSnsoj5EbluhlS6mmRjH6gOhLAXyL9OAdQRCttBJvs6rpDi1mbjMdN6sGMIdCFr3
TNC83/WgSCOfx2nxriCFCusUZ2eWOAuV99FMpRHQlmvs3ICgGAnP1zUfud8rnPlVn5NFU4l+6+Hx
Urf15IW4qsypHFF5njrIDU1HnNQf3OxeMRtvnQnHWzaH6LQJ58tjqA0ybgLhNmh+ZJAhqQNFxuFc
JMJvYJHGWXuIucnrdaCBMeeq1CI8HpHUBRoCkbf6wRnbaATBXYTAdNEOhEi0O35qU6FClloUIu2t
/jhNU48eEvHztObBwmuo1RFlsGoHlv2+StRtZFvuJMgL+LG3k5zhDeq1XLgNEEOTTd1VMbFmy31n
7K4n3YznwnWryI+BxKKBRhpi+53bZIfKI/9V4jJUYzNDU9dtp7yqzuuivozTQeVzt7c4zA9Zahib
aG3BRV1nyp9SSnZOmpOdR6MOYhjKpkjqC693yy2uyekI2m6pSDr5jXXouibVtbbGpvMYFYGl2p5N
/e3jo+RNDDi3TjANgl8WTe0EfZfTQHuymU8D8G9ECztHVcfeTX0x6yfUfUzS7ryR9lMVWbIZaV7v
kXU+iBpil2f5zsv66opEWebHeZtvOkrmzmTjEIGKvkZY4bDx0M4wTGax7sd3Zqp9E0m26GQJ/RTZ
Iqx6OJ7hNrkss2kzDHEzz6S0K+VWxfKRB23mChh2jlrZlCT+NE4NZD4pZ3Wj7L5sSjbXWZOFpOgD
nZbpPhcjWqWibGdu0Z6xtGs3x/6OXM79ahp805ni0wi5avtIk3ysgrpMyyBz8+kD7crMl7pOZlOt
yNzVjZqptksu4i6N/NKrWWBUN/iKxvYMfgTDT3GW3aB4KM+EE91jHte38GMhZzlU4qIea0FWQqiL
xjTD8piOs7K6zUdVhn0NGGZA3GFnEdppTNiyYlqvGB+DTLrpskEkuxzFcJ9AZXVu2PQJN55Yla0x
QIpFZ/3CkTh8HEVejN8d46wroOSRhu46KPbHaOiD47Cxh7FjEY78x9eucqBJF/Uj9Uc3v02QbZbl
QRfFxpOBkynXCyeWd+vHWO65ATYWcubZDm6s9fih0BlZVT3poUGNQVJl8qxOqTzLWN2tK8/bVVUH
fgIrpmyW5zzzC5zcKVoM1CeZFv6Y9ukyj7fDQQXoKZ6Wqe6Yz5ua7Ohhoxuvng1HHhvrJp0XCATF
IVCOGwbF8/yxVTWdWlUZQzAGUDrPRmNmEco8kPRtsozd7tbJxOBXylbvqjIbfadzRZB1ulk2EzA2
yEwQhKV1Fygfz7xR4FmMbPKeYT1Psqm8L0EB6l5sOlAb+8cNGsugVfW8TdsDL+EmmOoh2SH4EVvg
1lPAiCK/xhTvbAZJbWpcH3Od9z5TC87bHWe9WB8H8QCSd2NXDlWp8lWL9gks0LjOE+rNwHUKE5vY
lWu4PTd20AElD65nq7um+WQmzra1x7t5bD8WVJgPcZIm8wgWGs740FQJyGRtfO6gNMhYZz7ipA+d
nqTLdCzLWc4jvJNqBOUQKxj+fSzBnUHeHFwCH0cj2daA605EhQyVNTBQhhQHESub90LqA/sfkelj
s0IU4k2X47DMzaQXlfLGOSi9G5n13ZKO9VVR4X5bcqZmDm5XqlzmsgZhLz3Nw4oKHDplmoZDY/my
OZSxekyvs1F/6soUymESTTKsi4z5ZmjNWZnYfgm/jKQzOeCQOwPegywbZqOhVVAJqZa0Qc4sL/Lm
fdHxi4lX+7bslglX402Xy9OOpulHx2nvIZ2BsdPms4SJ/qPTdTpU3HzULrBMXX0YSoNWeSNL301S
fVZR6qxKa0kbVJ6ADiDGQfC5r8cL5eluNtb2AuaY6/ePIUYzM57Tg8qpDut0m5z6mXl3zB2T4XKp
DRmCx1TSQ7dnPI4zHx5IBL3bXh55tMyhzig5TuZ9BGLlQJVedzO5w7AaskhcmBTqRtUneNe0MAKH
3LDTHqJ8NiWzRwJtXR5vHIWShcNiAMkhgTukzfuRJlundtzLSeJ0mdXkKus6bwaMRm7iqAKlzhdF
DQzeH4ij7a7UqO4IKvmncXB9mOQr5uUop7WJo9xvYcicGdz0e7C5zzlR8p1Uls4TKAoXTcTEuzFG
W9ZngS5Z6ddKpCs8NHwOK1uas05heArIGlFM3fWYcLCB5GTO4GeYJchfkl0N3J0glgu0aWjr3Diu
u6y6RC8mRrsw1iqIJ6bfS6n6eS5HNs8jPNMw3bVICUQQOvhuZdPJxTilKNSa7qFb241FD62BOnIk
eMGi4T63cT9zLMG3KgFHrwC6CJLa4QFrK7Z/7M6e5+ncDqjfl7Y+88h0BaLr0gxVfevkpgpyCeUI
TyZn23otKCtbOs1CTCBCVYnVqjY0mpVAACK6F4WxQV4iDAO6mJaVk85iAdlSk8754KoNEzG6AM0O
4otn7CaakupcjpqeNnF6JY3wrSDM7+KxxkGu09pXBNy9FDtZOOC0WkvNyhvs5LOppe77YVLIT5uO
RevSi8+PpQqOwetS7TvaVyqBnwFPZiYTK/wM9eaMyEgu48w+aM0/GK9JAzFk6Xk8Qdz996e+omwm
GX8A6T9sEYm9ufaKbp0k6a99k1RXDoPwjKnnuyRzrpDF7dZLHGD5wyBBwqZhjjt2irzUe5df89jQ
S2Xy8wncrFlMTXRaFSnYNeOofN4lzZq2Fmrfow3mZA3yPYeRswSrg0w2IqgdmnGoCcpqNsXlPSgt
sfbikgWlC+VN1bZQeR40pPoiJL0yawKTtMn8MRvGN4r48QBaWIkkvz1+mqZ2PmhFl6KrQbuk09gF
OI/X+QD3ecxoB9Js6jFPL+rCwau+8SYYlaSS8zEz0h8KwWYiT/S1oMmnQeEWvHdgijriF9ZmdRLq
aIhmde+wkFAzcyTtYr8memYakwe56MgumyB4s7JpAhb1dSjTG5xye+WqSS0SK+VyPFSIbuQ8COLY
pXXEhgg8viOs82nDbhWKiR8lrDh103HdTtQJ2tQLy0qIdRK1p25sp51NqLl0IVCdSYe1SzcF9nDj
95nw1seNSi807eg6jxNvQ3mCZ49sZ6qqnyWNzDeMT/kmH2vk42HYi7ycMw4vU3KnAppy1Q7sbXZa
Rs6+hDmFbY7BzUhr2d6pOA56m0f7cvR6Xzci9TuUOjciq7KQRR05Z5mXL3QOYq/EGd91Td6HQz3q
U9JovfdYdC7jmRnd4loZluwisLNJXlqQwyJeJQ0ur6xj42XdlR8jV+RBQ7LktJ8a/i5vAmQybzNO
8LXVRK+ZK0xQUFbd1ObsWA3lTg51LKPzQdHyYiqy1D+Kxg65FVSxYHJY0r0XaZ5tLZh5oSk4lHIF
FCqQKfiyprr0dUmc07zLzwxIy20jp2HV9eN6aGO1PW5qscNd49e2t2HclQyCp5kCDwokTWmzPGo8
HiG7Y8RZQy+XwH5tCUioyYfpmHqlZZqH9lifjTSuZ6wex11G2Uc99PCEWIw7NclyN7kGXAgwzLZK
VVNYREPmd20n5u443k89ARtWZ2pWZFAWP6q+kudQc/VNN7N9f9hQCQoZatmmjjba67cgeq9ZBDqw
qRW9aerrHobxtajqYt9KumqTca51Hu9iFpuLqCc+meJN40CqaQ5uEhTa8brtHA0v4pBLgpJm+xjq
de61+6hg1ZVug5q33hUx3Lvq0/rctc6pUNo5T/NazUGooDVxmOurOAFtLHS/hMIs3SjPacNIU36W
utKGoKyguipEHJgmAccJfl3IwBG3ZDtq4h9znmD02uZTtz7ukUEOmzxWp2ldt+C4itFdaN0kMALc
dFsz793REItreHB6eCs1JGdxypmPe7fwH80nJdPep3CRR0NKNjeEF9llbg61hWRmb3qW+NYULGBJ
48yPoysxy1bUmxGZaOfiZLqsYyjsq2HqV46002VvC5DFU4n8JILdQkXYbyebzD3wAqp5VpTL2Nkw
9j6ujTPvEydZZ6DslH/8WBw/DqxLYb9Uy5YNK6eR+DZNimqVONYfhmZ8nIIgoK0WstAzTyF2cHCS
0a+LxKl9p6zYAv4vQBIkNAPNP+Ze6cua31nOy1WUlKtejdKb81yQQzCAbNItrWZQPsaniMUUBKeB
SuDgenWG3DBquyzAlt723uCuZV/MZY9zP7WKB24DFUqupmHjOY1Zmmzo/HwADJNI7oUSpR85udpF
XmZgpg+m5RJdjPtkgonJCUboknR02Lt8iC/yNPcHqF7KIK/LNiCJXeRN0uyUydLZKKv22nJc+7TH
6ac20UFl+iz2k6rdNA0pz5um+yBkXqxtWgBF4oRegkAKTK/i8LEf6gKuXVhvVVUghxhU87dqiK5d
0xerupeXroPrPMxt2KSGbgsgzsXAc+03BVI7S/MH0mXj+aMIwA0ZzvNSbqVhd6boxg9IKWAGAy6F
R0ge4roVl9Ktt2lfee9tVMpZm6NhCSky94uyxFsR54WvKQxYlTdQXyXOx1gmZyZ26ivwt8t1FA9n
IwNTeFaULfdbjwGYMoXyDuzoSxCadZjmvLxiHdjnjXRB0fY6nguRZzNwwrI9UQjuIJoGWmG3kTz0
2KQD68BvQX2aCg7EXyVBX4AlwAegRj1hdTqlTRUYFOUhiTs0g38XwuYWJA3HPfl1hClauKJ7lmeY
B1lSgraKwI6JyTSrh2gMxRT1Owz2Cm9ImwQRZJuwHQcCJZualcci9HjIYTcvLPFRlUaz6DADwUQR
rTEo1FUSVytrnG6V8iie99pRdwIIUdjpzhnLK5hcvIvB4RN1ER2mtYUPIr264XmVr8oRXn/ixgRD
S/EWDRnZtrrD27Ti3sKr6rvG6+maRpSuj5/aURazeHKboO5HfXHsYFs40TzrrJjR3jNBVEl3c9wo
LpZR2kynsklOvb4oVMB6NUAluKhYUoH/BQyshVMuR1J3Ia1cmCxEnvq9oKjIAJNn3B90Pm5hSZGd
fI87PsY4nXUGgVczwiALCjMAY9hzF6anzofIDAEaJNjMGcxB11E77GQ6qX1pzPXAm+z9UbyMEx/e
NSYNU4qTmxxc3k1pRhUY6TrvoAabMdaECeKRn1dCL6uqAFkdVelmQk25HRzF56LSyZbb5PdN7tF1
VKj4LM27D05GowdIub4x0XT+ODMQDXEa9H0/67vYvR+KooIpTaxvYGLo/3J1Xk2S6tCW/kVEIDyv
uPRZvt0L0aeNBEhCGCHBr5+V1Llz7swLAZTpykwh7b3Wt9TwTsPHQ5aucybo1l+gcGEI7aeemV/t
sfVXkvmsbv+J4/moUWzCy7dLMaddV2xuzS92anUlt3U+qi1a/1WUKaUdOICXPlkV1C770nqQnFDS
vbSmZ2cXMaYcn02a5DEUvEv6OKyfZWA3ZF4sae5slD97XssvUziacm51ct7wwWVY/NpzPYX+5/QR
jgeo0l1p0Odsme/48Y1+kV/rLbTPenNKlUzbjYXd+uwa9vuzJaHE/5LuoyURqMg8vWSRgT4/r5Dg
FoMOxcMC0RPyJZZmq/aZI/Z+pj11vkXdJo/77a4eo2ytF1NX/hqmFx9qa2Nb/Scg4sJIbL5zE4li
jHp7CriN88EJcxcr3d0PdHCZVnT6CcTIk6CEHDrTDK98xOoXugP9TZzXJkkqotnwvwQcyxK3FAPp
cmbi+NZsGqNlcttivyRrf221nLM0dFBzL5xtReSsU+ERPH8NHy8mxMB6mDq9it4+VUWzQZ3O3JYf
+yHM2aOPWTFgrIGWLb06KcSSjFUMofY2kix+FKrwSNuiE+OSN4/iNaEx+FSyFU7ruNku0MDy4bdW
z29wn3VOYtbD0IF0vRtHYmm7/NNF8xnzs4gPzk10YZDt+sOUQA4a0eya6YWOCyuTkC6fZ3OXhLkP
6+4quiPq/uBDcOG/Jg07eFbaL/Mo3ftcR79sDREYGiA57sblfoi2NIR9FYrCaVL/IL2+y3Z5wB/k
AtKEfEu91XmlJXdHcVs8NJfrwtRXJYaP9vGxtvg8GhPNx33NVTMBSfJYNdfhquaxe4uW5DsqKJSo
dtSvbCA5VR5574P+/zmzNskmd+yKenL9G3ElBbIifHpZ8C7t95z03NhHUym1efZtC4FzHJ+w2RV/
8pa7Myb6RfuOPn3KmOEaX2DZ9/fG87N+bQdZylpOJV/BO2x+rY4x3US2Nx/NowORjvsrTieSQ2EU
74PUMttG412Y28ZVEGunBEs5n0YKT2uUwfgi3KjPP22sxDhVuIog91GsnQYaTCiepfNiaLDmlEXq
4G+mfoGx3t4+1Rnlddfm0fQRlNbFNIzT035w47U+8jVC5To+tL1UPu8MRyDMPWKkfhJmmz7axnvp
ktp92rWdx9Wqu+36OXST4C2K9KVrGbQGpo4GMnm5T+YgmkQB++dlvxX7JD2HXaezXddOefBaryM/
x/OtFaEYMaNFEjM7ECy71s1JhM7FDf3DbBl73qXWLq23ggZdWtE6Dd/SFeYEoLZLE9T9fRjr/3HS
9tpjHdkIPWEkV2+yTebr2a2oj4aym86oeKM/QfduJ4aZFJ/EU8L9sFw2ArXp4VxMXsSq1souF7r9
Qxy63KPIOCdpaVKohZLvveq/q0T6Fygu3yYq66tMdZQbko4/54Bcl07aD8r94cRhJ1e9iXMWicPW
jOo08LT7iqKv8LxO5INo3WMsFHcPdWqr0RuPu1DrYvuC21YvTx76yXIxszwl0RaWtd9O11BMUfX5
/jfTuBZbAu04S7aU/7t6fs6IMnXWw8rr7jqCWbrSObE5ek9IKw8rJ2aBLPVKpmLYsAtJFjjXz8Wq
dQIMXIVb25g8iciZ3hIDfRTPvDguNUSFNQEa13Yhu/aNE2Z1bMIviL+yY6gJKz3hd29kS6AjNemd
PxT+pHEuQtv5tXcXlNOzXcbS78MJtVFfv6iHvxZZ+rOZbXIIH3IhZGr2BEEnixyb+6vkBYXmsoQO
1NcWZfjqBfapdtYA8jS8iylRlSf67W2jIazFvYv8HPpessrjPnBRufPMMfNZBqLNXZTZL2LlfhUy
aquGuSf4n+s3l07TMUnkWjKLlRXElSpiPTUnaG8g6tLUPjtBM1ey1/yGfs89OG0UXjehsy4cSNY+
SI2wJsspbtYt50kX4TXMKLGd1R481aKOWec/Tiij345NSx7Y94lBfYvg6RvWBfBDBZzhgGEq7vrh
sFOSg2n/uFTFp1GPUbWNLD0ZADv5Am34GrpWFSrFIokp5ztc1DjvotnL/iMEhB0rqZL02irvZ208
zGESQ3Ikg7l0TlK/AKmrgk1cHRnQP48TO83kK6X9Wz3x/rYfYrX8e2a/k+HctG1zxu5/08uadK8s
mmRXwZnFuOhr7xTp5STGKDwJshz30SeG9o+Jx63ar1KV/iuHwf63lef4BMX9eR/6rO4NeiFDTlDT
wiqctCxiM9aXelG/gD19C1cKUGU2bzVADpjXPVw/6ZRAAq6fH/rKmPcJTtT+xHOHRqoCkTNn1LFx
JYZ6KPfPSS+NriBG1EUnSX0LjGwP/50F7QSJsvPNeVBf9u59PzQCJBMM9ydBgqjsEqZKNrVeFvoR
f/MNnsy5Xj7CfotKPozBa7vNfyVKwXcRLhLDFZXy7NrPOS2dD2ua8jzQjXMeHnIsN8MNYhJ5cpzg
RmcW5YElm8gDJ/kaKlguUeLSk2Nw69NywLZOH42YmgONCC3C0f3SSxZDQgb+snKvfTJNcJRQYaEj
thOa0wdksS0CMyBxq37w1h+YzOIxYt+pp4KMh8Hf1ks0Fj0BH1kk45tuadU/gNoF3nPukRBAbe+c
jdeP59YXg1+QdREHClwEwq7t7+MW+lVbG6fQZAKeMsCJVAxwQoPtHm/xOsWoHLQ4M+yfeNEN1cWo
vcNenexEC+vWoZgHgCcpKNCCgAS9qfQl6sGFDa6J8n6K32Ti6GPyGJTOY4wmfAsOATGksh7h56gb
/HIyNX1Ty/ARPp5A6NvDU2/J2bhpGW2rudUPMECQST57teJZW3v1cQ3H/mAx4WWBFPamHDKWQzKF
GW6RS2g7yIpDOv1JJXmYqukCbWyxr3JiXlUDY7k0LUU/uIsFvZn/9I3HL9Q26rSfbWR4nM3N0TL/
WyBYB1eviad8HTNsWDPBtq3JiRp3LNrUc8/zaK5UgAuZ+2UQlQZWBszse78Gf+YFz4YX/Y44hBrH
Sc6L52OJ353OT1lsMpB8amGv2zB6pW0H/4V7KG7TQT15BzCK8DQXtbJLLVa36FwaH9GASojoiS5U
MrSH1KaQnkk73oQ/zgejwz9qm8fbNPQTlOONoVF8CMK8DvpsJ7BkooY8NtI/7AYudCYLQRgTvGEP
LOnhRAabcirHrE7e6fDbLnlqjmUtiOyUPSqGXYt2O2+9Oa0Lk9Wk9yjcUKXu2MuuKMyRGIsBTX8e
ysmvkhqedtomw2kllt+dmJqM8W79ttiVoYZcxozq5DK6QXMPOoiFj+mfsLA+U5io2e7j9Oa3SbR4
Jw9TBxfp0oh37+HC4CKAOX80M5q0XQW0mCaqfgMbgiFwlgYuxb7IGH+zl/1SSYjBetlMtne6HV62
2x6oNOHvZK6vHfrba5iI/jJQUW5m3j62DbR1Yzee89Wn3z3fAzjkbzrD8ulXI7PeJZ4cWTUbqtGZ
B7IY2UJv7gAh8vOxHpYpOQduo+oc5rw59UtfNjsgBGtlOn9CIXt9xMftW1v/VQ+1I9p49zpugT3N
ki1ZrVWITmWeM7dWzm0WS5ozKqqApt1HaDCkEGmMy5bNHHAzDY8zgbNvY99/Dpo2eA5GI5/oPNGr
pzyOLnnit/3MfVx+nqWjWzDOlqqbqIWRw4okaN2fWrtbUcc2LqeQ8kPQjUvRQkzOFyhDIib0XD+a
RRE1pYzX4fzZP66be41BKuFTtOq7iXQ2enXgZ0HS0nIeoWrt6E2/qJsZepm1Dv3LOjTpvX0R42qB
3g02c7aVvAHjsFVnQan4a/E5RgB7gJffxpKtcfu0q6VeuOakf8hvQ2zPDEBARgN//SEne6wjpr/y
aAvyZamPrOnWMxnSNU8NAXHSchTovvfW6ye6hu11HxqhK//+W6cvCXuBGP4PGmeFNh72YOa744tK
hX/Az5Wd2MTLJLfgDWRGtg/UpUUd0AtYyp3/Za25/KaRdzzUykZF1wziqlbQkGvgtK9Wo/YjIHvK
/VIlEc8QIRlv6Mx1scpan4LA2kNHlIY/FCNoMcYTFI8tKfenPL3szWY0DygpuZSvoWIcKL6MzihE
7E06aNh0t0LxdCJVODp9HcK2vTSdMz838FYBv8qp8lq75p+XUK0BF7cfOmxgZMzjB/cck8tHmWWb
1TmQx4gyj7HFmpUUtVpFuc5Qm+ImBd0V+uGbZfakvNWcHdHdZu5hOYodkpsew8bEyTeA1Sh1pF2f
m0aDsl+78RDxVT7LZqIHR+Hd+Vfmxie9r3CojkXuao5/Cj5O1q1uU871uF2wbVxcUrxlmXAU/E3G
pozwucekg+kkYfNQ9MmQ5L07NMB/l+EHNaZBQ7iqz7P93udXDerMXgVT0WqvftEz7APaEXJKmsZ5
mcKhfomSpLBtKb1ssL3+akINn7dv+7vUK6S+bSBPMOloJTUhT6Cz4yKKHfX908H1VJfNj7VYKDmi
GY1t4VDtvFjPz/G6l/cGdti7s/HrWv9bFHDvtw5TXvj7CmLadswAp0T3MJzfmLsO75i8dcZBPM7Z
FgtS9FGQHrvgY6ffPtXeUdV45nof6tc88mM0ku1CovZvZ5vnxur0CXCCPE8LejIqUkayqEnUjXZv
e90QTd5abn2W2LA58BB2tAzAKTo8OjaEkyoF/VP2oHDeg2bxD9Rp01IC9HpVGkXN6iwxuG2IIIP5
h/iRLRqdYo7q/ZPCC80Gb5krbBj3dTarl09RtOWNhw80AFXqYuBgol5AgtQEuQQCntSz8FfAtrhK
5TxSLwrWVeHMEeDs/ri2AgRKHcDPFv1bsKXQwxs5QFMe3tKNdBlYU5pHUtLMJ6yQ/rRltSBbBtL9
H9b5xWymzIlnmk1Aem8hXCxI+nXpNO1xShlkjYG8OlPqnfF6mBy2rB/RSmDxZxUd8VkTOjkQmtmK
AIhIctvMp1ANEnawgsRjo2PiD0uezpmaUhj8U+9kAOJ/eVwk1cLCQs1JnXtqbIvUHTdAUxvkdSdT
DzCd0tSv+nFY8P7f/FbjtU36L+EhzdD5hl+ScMdv1oo56D75YyTZFUIsRecyL9SAqG9yRChIWevm
GjrBdCGAtCpY9RCBt+Up0s13rJnFqKS5+GyY8d6vTWma8GeyqZ8BgxBFY+fAOv67Xrb7Jhu3tIAm
MXFdEHfLOrelhyDEOzK68Wn1nbpso1nfXPpnCvuKLRZdKuJdOZVf0eOKKha9KfUABk4HywPEhg7S
gJkHYY4MiucfglTZSgSgDQPf/eNv45elBqq2JtHZht4fuEziGep/WOwHZ4Z95FuHH70tPW3WZ1fr
dk++dbeypts/8Aube7KGT+NaTQsat00sWxF7YsmkXq4Qpc1ZBw6KR2qmKvCZyprxJ5ntfehRY4Tr
9Gepof0gMvTXyNhHDbCY3AZQ8rDvni2XzrzaLSi7NUXHbLw2n1tUaluI+aBZwh+2H7K466LSbWEn
OdNXSyn4sd776Y9YVKibHgE1ijKc+qGYnK/akuMip6ZkgUIrSNxnNrvr0fV75Dva6X2NgF26PSD4
OqnC2ZKL7dx87RsBqcAsd8W+Gwk4zdaEv/aWF0hFxHDkFhQzbvJlHIyTD7NOilRsARri5DcVW3y3
pARPMh3MRINL1SnnnVl8pJymBXGXX6mp6lUAP4/lIY2hltWckHI13XsKouFwiiGpn8Z5egPAEL+0
6MRMW2glvcqGYDQxX6l8VXD+dNuEOTYJqvCzbgWhbC49B/Xr2D3P8/YFI2Q9NoCbcs8HxC1pUj/p
1MF3ao9CC8Yj3y1kPtW945dY0XQ5uPEbReOPHrnxj7N1ftbQUTFRt7Z05TYVo5gMTNrJz8Y5CQ8q
ZmAi2hV2pef1JxNh3jG6aJZFYSzG5iD9CP2uV21Me0XbxX251N1hFe5PCIG/TNAfoDFy6IbjO3Vh
4toBCTDSvRg7t8VWM5N7g0uLfhvSwyTZ6ypdt+i70S+Uk+ZNOEynntofXqySahj5X2GcKZuNPS+i
73IjTI+1Jp5zPA9/SUOx4MX6YFOPZcmM10QU6g0YEaKUqoO1uPpuEUN9xiPf/E40xgLHFmgFJ2Bh
aSJytpG48JalhXGB0s2xXjnRAaFBNyh6NpS+s7BM18w7NpR355TFN15jpTMBXMUQT08xuvi8G+Gr
W7z8QpzRu8Aax0sNCckBHHsnT15BW56hftR3L17BFY3dnQ71gS9gFZMoOUshz84I0rjl6NX80ctE
5G33nsHL0KnW+QKwZwdjS2bUbQom4GcpzI8xqv0DATVAgA0ep969gw8kOQvwiEW+B/076pHyafEH
O1SAxEOU1Pej5zhL+CMW6b1jLagLpKmWktSdn6vGzTd4VVg9j2SJAQ7V9Q8ya3JEqepViwfswgT6
z+o0eG4ZbYrEwzTQrl95q9tSNS1AHt0iayarxIEPSQZ5qc33HuY6pBdbaEaG+xpfG/GPW0/OydeT
KJZo6qpm9dx82OgznKKgbPrFy8beu1r8pfhHsE1qT56TCQDGPCC9lOi0OapuHlDhDLbStVXnmh51
W79qb0kKZI0ZQhbfej3a+xS0hy0m/TNX8qvD21wGin3Mrf+nH+rfFO1MYZPkngxpesaTVPRqFE89
c+NsWNP5mDj2uxvypIhQD2TzfE57JksAavNJmK7iATKrk1rDozvpLPA2ffBC1SEgyAFMTespbGlz
ix+HoJk+Nrf5MYfr8p1DCtUuPYzh5L52Lr+CExMnzXl66Ud4uOHU9nkCEjnzJj96ffA0/qMzCacO
jX/jfWMx/ZmwRtywOIV5J+evvEuTW4NCugjT97hWp0gBwJTENS/Dh5o3U4ZD+n3tp19yrF+8Bs00
olg5pgxEeAWYArolYWmh+rRmACQzjaScZWyuc5TeONHjpScGb9YkZEFa9kyB6x/J5uE5QlOysKR+
nry5P2wJ/OZulM7zCMmp9FETZzUQocTw+tjFm1PNiMrRaV7v8Yx3CUKhOtAOSdCgxtKtaVhQnpoD
HcLtujkG7zpIxnPSLZ9Z1K4bwiKOIlo2fgprCy48QkLiwi1npRMc+mBy82VCkT9x0+fz2v0jI8S0
YxnftvkZeSH/YD30Pi5m1GIeh48+7MC7MhSznpS3ZmoApcYsAdZf9zf3xDUfzuOM1MriOlVaa0hh
hl+xP9VwXOIFwSWNTgQVXt7FDYZNEGMqgvXzWBHujpFn1M6IIjSAOSOanPxVgzfjYZcR6A7VqDws
Vj4wAhcM8vMSdEGJoAeSuFEf3pMWlTohCSuXmLQlXJumcNwpfoogH2ab0yBUPQOlqjeCntp7RpIe
xVCCJn4u64JIHpRkWPtCYPECzWkUdPBuPcIp/xi571Zxm7aVNMs3rfl4jZptOWq/vmycinPnHJbG
jbvMgD6joV0P0vg336otYzaOChOnFfEfenWLiNS80WrDnwei03Vyf/M05NEkLDqqkfrxX2MzD1UP
nT/TPora0Ot+pYGz5c7aBRmshbRA3L6HNDf8g4bjRD0dfrA+iXMLNOtgxGs/9oCoDTiSDekdcOVh
cgA/c8Z+ozm6/g7Gjefel9BNsnAkThGYhV8kXR6kA1lKEc3JBWVL3vkyOEvktnKNAqzQEG/yFvtH
lAQVJqi2rz48loI7dkLAbPwbo9WrpzaL2pIbEn4RiHdIgE9LIBALE6BrW/esVNIUaJag4E7JIXUF
z5d2qqzmsGcQTjvFHlxR3+8vTL056GbPY9ye1ApsPFmPPY2zEIPwAtHdu3IPDkkXsTFLB1Ggd1re
4Yf8NswyoFU1eU0edDaYpGLzfApVc8MM5K0/4yXlxwaiGTORezTL12SY1NXtZFg0sWzyEX1CoSAp
lLxbgiJsnrCAd0c6zH9MzZ/AHgV576NgZVtf1qH5PntRc05rIDPwtimS4d54mCB4ZWhf6cUJjMg9
oSXiUuiUVWTnUjskhGM0QsBL7XlsHVRLhB8HV76ge0cMnfLkDD/rGE28u6UWM88yoGWyU3CoZZfg
s2RP27yqKg5bDNUI4IuMLop52EDAdfwM+QlRwdr+wez8j36sbzJW7mF1/pj2eWqG+ObzFhlt081X
WsdodAE3ILpu5PpFcdnm4BnlARgMnvBNo3BTEuIicKx8nCKLzJVAc4zwTTmO7BRjeGbN4vEjxUde
qi6JCljcaxFzZPKIN6O3mxERTcOr0F2TJe2CzGTTeSAW+vYWhOHH3Iv5CWq+7sOcDrF7mpi1+YSF
DwjIqM77gfhztW1qOHVcwDycQS3VGq1aTIDdBI6fZiCo+0os+i3sKJ5qsXyF2cPz2sP6ib1P1Llx
FJ6p/dTnrjq3jynrv8v9TICw49l++r+u+/0uOm9VJrX583kJeaM7z03ivkNkd947gJ9Dh0WDPa7E
IL/hWWzv+9dajvbGcfvgnAyKfnQaYkE00fSwf1VhqMEGXmzJ/XV55fUAnMrTVTTBWlPDlGHU1HgE
k3zaaF/peVmLNmF3AtTlNpPh0Pvddkr6bj5viCs2YXKX/jsCAu5XyyZsNtH3wRcdoa6k03uEPOS9
JwCXFyaGPGzmlwAh3tvSxiC/kXBgTcOffAHDxF2ascTWBeFZCDTHai5MMjanBAp7WYutLcDCIBsF
cfXbGF1Aq4vKl9YcwmSO8JQSjsWjf0rXhTy33KVHwtgPpedfI59uYdwCiGiUfkAaXwaUC9chcfWr
g24uBDkxDXq4+om8b07NXvaDXl3vidd/gOisJYxKKHehaA6LK1twIwSv3Ce2OUOGuA96We5GtTVs
inBBn9ik2Awjdb56TvRPWj/TgHof8M3IO2QVJ+q/aLqi42zd5U1uCs2+TjMIYv0BLbD7UrO1OyM3
wDLpWp6tEE5Pm1QAfw1so8CK9ig9yNcbCGU8luL+dVaeOSvh3Bk0loNRNLgRzdNqClK0fo54JJak
B+x1va1QIU7E38I1w8Zm5LZ/Yaq1e/HNYw8JfNt/h7ix3m3/NsfC7wJ9abL93n/fsp/t9+oFWSu+
alL+99X9C+7qBNiOAdDHDJ3z/P/9gv2SjATzdUAOn7/u8Yf9rx+dReCXloMq/+9n//vj93vS8ZHh
IdtY7b8BpZM9euvwoqmrZDYmNDoz1eCUBio679fYG2AOMAHjS7WPmwHTEDPqFSD2497+jfsXrNuw
Us1pm8O77lkA+RauALScuAby7iK0AXMi+Us6Iy47aokMBIPUtl2kRU4xTcXbvNIRf19UYLpJrq73
0GBVuAy3z1MRBB5QzS4uo3Qe+KF11nIJzY8aZR0s1P85LMrImzBpfQyD6ZboLShMGsucMLUCChjo
WNo5DMAD9lsNiTNMTn2NeMGoyd2bz0oCrAdBNvyzqgnANBAGLB/YciTUf1RC+L1vx1/cb8Kibvr2
ZVxTD9jHNDwZL/Ir1y7k1jGZHEYt22u4dN1p6GP3bJIIKL2n1ambm/RCAbgdA8RYby029Kq0aYNc
Qjo4zQ9lUs2YAi3Qz/QhVkaS+EjP6dyDonBeR+fvLJLlaXwctmVBqqtHW77fi+D8PzUYyk8wuNss
6PqvmNnHggEJwCOFQ41u875fMuu8RoklRQsJPvNAONxtIKd78H/PDPtlZiNPAYTfhQ/s3vCJQ82Z
XHaPRv2Nc1QAzEdMHWycBfjdH5D3rt8fEljrQc+xCFE7isYVM0ArsB1C/IzH9s43BbBHEUS7LGJI
U1K/NV1/Rk+QQuTFIUzRdK8eMdV/96Yp+GvY4p1bb05ByLQ/kkDIy5A+OWGXvnahSV8dpk5uGNdl
g5gdchfNCuQch82JYVqAuDlE/YjKT2CXD2FJ/7QfsBOQegp1AHl3fmsQmv8eeEAfQwq+y5kH8Y76
97zfB9u8VdD+1oNI+Pw92HgZuV39wZsluiBs6Gf1ipjs2qe/nBjbRYSQyZdWVH07V3ptxAee4AON
gc4N2HLkIJBMYQmIvSadZJasaf3ReRyqHdSzjIgBkbg6FpVTd7BS1buKe3o1caDyEBoe8dP2LQFH
vzFXHf0WxSI3S1qyOlaZDNZWVjzyZmSGnUBlzGm+c4RWqrV25st+cCQMXHTGH6niPI/brX8RzJ+P
kdH+UaZz9Ow225A3j1j7gPZ/lfTX7LOjA0j8mx5XWTlAd8665slLM0YIn1qP/opBIluYul/A/NCD
jRx2Ytgy4w1wHfv8HYnYPty24R8Waj+8ENMdhyX23udYfdv/ET9NfrvBkFxa5gJxMfF2UVPioEB9
nHa+xyqRihNXVudTLPycNA2pAr7Il8nh/Qv+40KRJWP/FAR8q7DLzPQ6MD29ktqtXGQhn/ZbkArV
xdXm937l6GmDb7K4aOqxE5QDZ/scQVN87xD9LEkbcwSKtwXrN59RiHCaYzXr0fzE4Q/lfcd2Cg3I
JRk+Jb37WjNK3urR/twcOPayo+FzlPrOdaE9Wrcm6H8Kre/UopkfXR0ViA6DOPWkC3WQdD9TI7Jo
4OK7QqL/4fpvBwe7+31riM22qf0OJ2/BzgEj4FAvbV69KRqOHZrkY+PM/XEkMWpF7GWR1XXY/Oon
99Ks8W+9ds4Vxij2m3DcgjMSHptwvugw1m9o6xGmR8tXDUvyCklmeGvcXp//D2Fntts41mXpd+n7
UzicSaDRFyI1D7ZleQjfEHaGg/M888HqBerF+qMiq/LP7K5uBEBYsuTQQJ5hr7W+Xdhjt7rfLCu1
evbNdAMwkvV+ql2yJPWfdd83PUfD5EPt3nn2fclOeGSpZirKlz4blVtjhdrF9vSJdKpdhKH9bMmd
eKKUIGD4aC91OSOvtQQ8gIS+LN+y1umrNrGq927sf6ZRQFUy6F+IxCAjZ8awT8kWTUVNugAT4yNM
EDelqO7x7TwP1Vw8Vsv+ZIyVeNUtN+/3WUVRPIZm8VJxBR5wixSP97vMzAp2fO1M88sj/nrCCETH
HDP/eH/6/X68+JzQAbNb16KOre6/CcpwY9VILPfnI5KaLOz6ZN23gzzcDzIz5GFaDn/dvP9UYopk
Lf/f/dopfcKF6ri5P7i+P/j+Z+7PuN95P+iZ9Tn3bX7McJjKNApPETgVn69gjL0+9o21qBvl8X5w
prTZN6zSV6aZiGZtVmvRt+njrCDbUp/SD4Ecp4NuMfHm2NSeLC6xQR21B7BmKDWJr/yoa9NyDSlU
Ls8gd/UktjeTpjtuIMzuRXMqFmljm7qVUVlscjM8ZoEqkwMC/yI4p+f7YQyUP3+631SasT/CzaEY
3kRHfPN/Huqer2V1vz2mZni0SqXag0f4aIs4X8kxK26ZRkwcwfh+w/In7tFJY3SR0Z2G92qcx93c
FNqVHJb24Fs1ZgVbvd4PdlfzAbA6Xs+mQ+bW0qeNFjP2tv6AW9pu6kdLm9JzOpFwnoqy/ZzLlGBa
0L10laj2Y2sRD1zuVyBKNflnMgONqrFq75Oh01+swgCBNzuvsZ7vTCdDnKkT+eAHhY8vU8OoVCvq
W9BMJwoh5h9Own9tZ5oAq6NZWwlaa0dQw7k6Oob1+0OWP9RFg/Ne2yjmNYM04ieV4Cnp67MAwrPk
Jpr3Kc0vrEaCbyuYHkQ9RO+BhVkoNLT4HJnglCypK+teA/BV29rb/aE1f7odnODDQXj28AWNl85i
umX6mDaVZFrq4tZmf8o6IG99LAtcrOvMJtwTR1ZCutuqHk3sVY8jBMJjQd1kcijbEevlF5lKOaLF
AnF/xP2xQTfswE9ZrCE/qiTUTqTvzTOG3JrE2vIjeJtyPY1IQNQOoLQ44C5yTbpRgDW7iNOgo+7E
nWFh9rl3/5HPvz312/vPBlkpL7cT4VII9Uz2R1489fWlcdKfNZvMrxAphc28+tPIyr0NDYUMDwn9
Mox0Enz5Oqkk9fV8+OzCZg5XfU96uDfT177NjtQaxamw8j8P83Lzfh/btu2gUNIJ4tjpMcVY//q4
309TjZeAJNZumLKefb5NGS7pA6w5Labc+yEwo+DE8B2c5kkzdoVmoC4g9RXJ/B7MUbwdWy06CUnl
8un+i2GwFU/PekHAjcflRvmSM9JvyetQzKpNiHpjbU2XnNT9FNgFg79fhttyXai99mBaLwNj+WPS
KOKxjCrxmFXjNjbEeP7r/qxYGBh8SHKa2209xQfSGM2TKsPsyX7GozJvdEMimam1dp4r/I+aVShf
+GrYkNTtB6Bo9HV7MA4Yr6onewDud3+ElZZcZ5H9kk2Dvo3D8TGfdMMbSNa+9KaCSbppv+Je4LIY
iuExCAvtSNHRWiqD7RekN4HmrKYFJtOC+Hmv2FupdY6bV1G9U2w8dwNWzVdmKBSjTFnCUFXnOaTK
n/Sa2GwlzI1TRsqNtES28atQroslSzjqZXIQfLNE1vitFpEaVZsP9vbPeVsW73k/GdshxXCIXyd/
J71G2it0uktr1uqDUnbqqqjG6ClkH7OhpId6UMoBNganG9tv1tRNUm9apMEtW5MQhVHpvBHv6XOH
x8cN47F+zUxilgQQDTad7XTKJuOiqbn4ZbcG6nZc/QzCrFzJqm1OSW1joi+iZB118fBosUjZsMfB
ISwyQUE4a8/RqDPdCQQrFGqNdQxzJ2feIbGJaTR8b5c5KhLKG3Z7EzD4Vhlgos9wns5RqDnBCm84
dp8ogORZ34YymvGlNRnJS0oloawbIhqge+Iyu4moSI++3w2LdVF+qIlybppeuSlDZPKZIpvd7+/i
8UjwMXdbXw7ggtKt3ZjaI0SM9oY90F75VZofpDm0N2tuyw3Zjnats3OgSNiPHhOVsxYslLddr89v
NhW7FQDSfuH4pUDXXOGk8k1tSuNcBH2Dg8Gft4RKum3uGFtfDawPosYz1VTZPDoqSmNaARFQtESc
m4x6Co4eN5dx8SVFecwGf35N+lbfzm3LylXPulfWD6f7A8YYh02HsfnBSJvojLAV8vJk/pUgbOGR
y04UOgcmTqveKHPa7tMoLnb4Dlj9qN0Pv6BYrQRJcbR4C1owP7WZMj0lsWVeKul4f91F+ofzwCwe
7g+43x8HxnDARMO+kOfcD1YzKisbx4zbjug1IV8rNiuRJCcsfQ/DlIZP3XKAvWE85MrHX/fEhRk8
5dL3LKw2l/v9phWFx0bNYi+NtG4TzGX/puBoXU2W2Z8woPdvdbNUh1r9hhBtPaYNl8hyd0sKe6/Z
dendnxQ72YAtoMz39ychmr5m3dw8DrVZvmiNvorMwvbw4EwkDwoiluOyWwEUQy5U83U3iEuiEMuu
Brvit2GxGK0Jsm6YVsePqXusRtP4xHbPKZxQriU4M10zI/h1v38IjRoPvwyfoiSLThU2J69ZnlDV
wsUNrb0T/Yq2fqzUO+H01Ssn0cGwa+NTWCa5ukbTDknIooatoPECIikjiRUF5zZ09JfegXik9kV1
NmjX90Jl4ZdSZ8rvX5b9gpcs1vVEMM7qdHWD6B5t2+UmPq6bqUTNmWVdtIElAiDNCce107S7oIB+
YsqO/Pi0E2JyCGLXH4MF7atUWoytRcjGXUn/SGF8LPlzK87WI5SdMIu/skH7CIsOiaulZKwSIV2G
Xa9Vpi/db5tVrc0SFlu8jg2p4QNuznMW5kcqvgGbs2MXsPEnTkJNr8aslYSW2+nteWpadaeih8ED
1mdPkiL2OUd3s2X0+76nuq9XDiEqcRyNOTzcb/VaFXhSiwfPx79+CRQOkonA1ZwpXi8EtUM/5/Z1
wfCoCWsKNeq8VFeE25cKeJks/8FMy34aT/nFd25lHjpcmnFxsrPxPZtALpY49FtfR1FKxmd4rGur
m75YChvqhMKk+hdin+Wq8mPVS7Vh7RgaZByRbYyi+rDNeN70FHvcSFinmiHyTUmCpyAU8SacqJIv
bIsPw+wJjxAaU2w/P+RJdujNwPQsNRYvkCuO0ZCqn2pHJNYcdG1v+MHZ6IIUMSi7WhG+xEYPt1oa
5du0UW9WPl4hNrp6G76Y8XjWRXbEdnCKpuYmQuGmqf81m/IXqU5y/HI++rP8IphxtpqkPDvYv1KT
j95Wkma3qNkGRp5jrUrYLFGxFxIWzeTru6Erseb1GDQyyVfeFti17DhGzh6oTPB2wW9ku6pA5hxi
pCUJH3XV2Frh4sP0JsynxEn91C0EDspCXICIOOuJdAfCXw65IQu8lh1C3SXYQhpi36ozQc0gRutm
cXi0Dd9eSUEpBvSk7dnCCV1tTKh9sxKEPaRtZU3WBEvIzGQdtKsJq9ShMA2PSKCJ/FrWqy4zvFAp
Irfp2ti1wQx4yTR8184wndks/5H5cIZao98OcHRKpj83CnW5jozhFkMbfEnm+JZffXSAgy+YMiwJ
fGFsixw/it1vKe+9oeKp58CiaBDzZmARpls8D/O2Vql2pt4UELyxYg0kWqLdCjyPq5gL0vXD2VjR
Rh2ZT5vjfQWCYxV+doXpH5SJRY8qfWVtVH8MeSdWgRYNbjHluFuyl9a3TRxvXBWgnde1TrzOzEs8
lKrtav1wYtNku7IIJ/7yuHdSYBTUT4EyXMNcw0QVGDECLXtzZZiLgzrEV80heSD9aT/mQeuVAToS
WC6PuabrQ/QEKU8yHPoTjlcYGZj/cMMcRqe92WoaQuRU5y0F8OcEWNc20DpmrAWobDnmLxZb+So3
++9secs41T0tTGqPlUM4IhWaofPeVPEv3RA7GcavpE4T1psobWUkNqidJra7yl6n6bOl+MhoMr/Z
sgp3YUXsTNXTdWmV+C3KbGNX8ZtWJV/UdbAa9zHlsXUSBRf0P3arf8B6PjbYwHIlUde6HMNVOg+n
fvDSCdioBu6WdExO0BJkQeRkr8x17aqxzNwVYtjL0t9DE16Fodi2bfQt5wHHSD+8yGEWK6qM0xo0
q9w4llofen88Zuz+3TmxXDTnaGOXje/mSXtBufFGET47SkD4tNLOjghQmVv5g4mdEUx9nKbBhvKF
HaM0cQpmJVJj3AUr+N8XnbK53rt5oR7wL5Bz8CXJPum1kf7VslVx06x9iaLYDcZkxHmQhm5DkY2B
/jh3ZblSA0V11Sn4QyTl0/ImpzT6NP0zsEt2QdNKmYeaxbaa74pu+lBUfdqSQzyVXVwyaMcJwcGc
gKAKOFU3IhUG2CluMtxu9WoeTMr8Ec6/Js9W6CKt6wuTEzz2/VXYMVodpD281cP80+9m1rQlsGki
eebg/KLjlb8qFKgZ4LS7VaNzkVqc3cmsfDKw4gRU9XAvgjHf9pVyVNO09tIW5kBEwP9s6ZfByKbV
Tit4HVPo3NpiOJkEwvEe5s/tJdUBCRao7Kqd1kvl4o9KoxiUmFDhesZgNn3LcmEPCGqn4bYlILVO
YW4FTfZpW5iJx1aHN5WnxEbC7LPEQHWLtPZi2OqbX0xPjVWe57RDA6pEuBpzi48YbymOfi4qPdmV
SoH834ev+sDIQm0/XonIupqy+jkK5zSEEgNU+mY66q5vG7nKKxIdeKlDn2xCmScAX4RPGNhfldoP
DaggwEHgYdnUYIPQMbpoZu/Olfkt5ip0RYR8RFLYTQb/WLXp6BE4+yEwSahtsg+TCeRWdzKJQY89
f6ocbI/gyp6i4Smds4cZubhF39Xb7nGiKuiCcnGprniRmYSrMhCE2GCChgS30+A0WsU5TMYnU2/7
K9dcjx4nAWZnPyFdxltOoAB3iZtF03OMUQNzrYzYnJvcFeaBp5vawZpnxm14r5Xwx82cw3kro3TT
VEBYFaAEjeMTWWwkDrb6Jy4M6qEOvsupKbfR0F2GzHi1OvbZOIK5SGkQoC22h9b/ZLl9tM0tZki+
mCsELTesp4OvzgqsClK/Yw9lGb9nF40pJbnJVfP41nU6dqOCvYouqq9BbcidmuEtrPujH0N/cZL9
KNluAdsJksdqkYXK4dvKxLkW1acyX4NKfzAIQhjRsMsidSuM4LGuP2e1OYMc+zbK7EH24WeKizft
nXDTJECPg29M8A5pjYrrW/dfBSUyzMx7XtqAtbeGrFsca4WxFzhEsMWaHxWenADoCA07cjOx1+Z7
wCPSE3SZRGgBvcPJ4QQYnTU/zVazhn89HepoM2c+Hx/NJCj/YEEyxpygOJWOSI4zaZluPdcJ800n
1VXDLLiqiW1JWa7I9H+DrQDNYspplTqxDqoAoK6of/QJS3tHlL9KPfWsfh5dacvadeS2qCqMF9SV
1mVGBYSa2h48q1eyJts1FmpSyiiv2+KrmXvcbE5+SrIArzRlnzTuvZxa8BHiGwv5PptcHdLSgynz
2nPyznnz9ew1bOrmVzJUK6Mruo/fwdLOmh6RakIyxak7jbXv8hXu+CzEhteW7Wcbs43IoJppS4JM
z7LSM4n4knhlm9lDMwpsG/1oSavkA5vySMeRJnTbegmWn3JVyMM9y5IJ7SNS1K1p6tqvOW93Kgao
T9ZYq7ApEBulj792EkcRj+aPQcUvRAV24ttMv9Ult6RVRDnzjHNPDPZXHmk1PD9K5jZyhCGG81Sq
ct80cCvUJH+8H4agd1Xl+htKHJRG99Ca/nQop1l49Wg1OwXHymtgA2yCn/xZ9D1EyhenCVIvnAzr
a/wVB3H2hy8cZGSwfB+l7r9Piq15sWYSJVtoWn2QXX8DktSIDglZAlc6yfqCdwUv7Z4m+B0fht2Q
nxyRv8bzMH3EhnH+DfCt+6k+GUreb/WRYrFuzuMZvGSxaerC5rQR2aMAFXzOFtZnJsc1Dpfp3WaM
XqUkEsCQDrHj5SD+tmZtga1uqB4rSmf+LHU2eU7/alcWixmQUH8d6v5p1kDHmKlVHHMTblw//QhR
mxZtnyBdOUq+yikZ0LUmIhI2Vk4h8mMnVLTDOw2ibMH6TJSsW9/YRF0z/chZfNqpMn8GLfDWHmXS
K7s5eGqRsQnRdOIM6O3TWTazY1xqb8SemDwAlBELjR6ysk5ObKTUTVM6f9yDtXr2cyS7KBr2e4BH
pxOSsHkbu9lkCIfIXwyNccOQ1GysvDeYFTHWx1ak83Kt+slQcV4ZMvMmO4+gIrHMfdQMkDTAxZsN
6zq4Ok1hnet2vNG1JHupjfl9CPLpcaxmUiJNt4+0qXklCQEl06YwO0TzQfp1edSMQaxSMittYAK1
XCAIqXTORk5toLXBr7YpygeutH0X59eEN3O6P6jGT7oiF+UVC3NGz2z1UMp+I63yUi80IZYTEmO8
2WynKcaCynlaGZb12ISxfOp0INVur2E7vPcKGSt8RL3uoEYAGphxxmxG6A87WScTaREyg1pRM3VL
DHuA7D+anGDv79gc6KGV3YekeZbX0UejsaXsAFVvqIcz2OLXRhbykBsN/U1sstx3zqw/qB9EbLtH
xSlr6LBgJ8wzKE55Ar+J+hR3/LcGu8xo0q9wmg0CDLV0B78Nv+ZG2VoIm4Z/vXPFmjDSngn2sZjn
wqewhBJAPU5TGy+I+4jEL6+QzUzOoBIup96vYqa+U/OS9ULMPwN5nWL9Ne/a4Qs5/1X0+jvZvPoK
bsF0oRakyK06fNA8KUdIR7bctVU5PKmUr+Km79ZJkWG1up8DSaBjrxRYbvJ0bB98xP97GM3xv3Ot
TG+/85T9N/ULfADs3asFlNZVjG5BHu7T1hTnwFzciVlnQ26lbYy04+v9gAwc7jvF+k5hwstBDM9T
Y6qAlcuWslhUXAosc6xO2kM/WeWPOXRMvJZpRRBVAF29B2+zxBFnPTA+Mcv5K6Ahime2v9RisrFQ
GCUmCpmsu0GcrMoyTp3l56SjsopvZTfQJuD2+4MIhkwn6ZQbz1nKagLNM9qKbHanltzonY+OE/+H
lbbjo04DjvVveFaNvRpeYYY4MlkAF+OBz5QYanAo4RkhbEzPs4I4qrE7PsY2fA+r197oW5Dt2tlZ
y2Gcno0a8oVfIX2o5mdW6uhwS8efqp4ptxUzBNEelpofl09TO4R86917bprjFTtEuGLpMr1qNGBp
ygXOaebThkBBdgMSpB2I7l2gT9m3sYwGCLx2sjdxQa39KHAorEp4RwsV406+7QsiMV0Hy7WNCPV0
Zi924VQop9+zw0Qg0S9yfdUkWruu2hHedkN1c2WpuX6S9x9H0xqoole0RFkuVgiWVLk+lEr0Wzo+
u3kwBrs86OKjEDsAL85jSRsMl6xNtsnTP+akstlkxua4DTrOgRlIJpxo87NsOt91jFq9NDZ+nQHi
5roaBvNVdMa1L2C1hpxhXRu1V5thk7TsxemdJVyHD+D+UULO68jeMwVLJUoRiYv6eVisbTY+cxHq
9qErGmU3sSp1O0Lml6qi/4++wOmDLEuuZGxjHKkwLKc00T3euHStpa1SO0fmTlVySFvDXAJRHSAl
yaLdZNpOkkQq3N6eknUBU/d3aNeGB6aNVfgkmskEE2FTcu8sAqYZ5AgJ0ZFyGFoaXDNV6tb7rODc
a8KvgXqka9s9Eat02iOqB6+9HLF8p245++IN5JpOGpWQNVUlqLFQWG6lwmIwzHoc1mHCpM/0ElB4
gQWsU1+/X/wm2td2ye9fcFdg8X8nSfES28qWrn7zwRjNcVOia+wAGaLgT113g7uorEUcl5sA5TMh
9w9eOogwINVKwXmRRg09VLRi3QUj+W67ocWU8I3XXmUygf5AHOA+ydqBftP2NufR7k70/usAzsbY
ytj8DGOc7bmmhS7blmgDPgBaJ42EstX/m6SvKv/seKPQ/Ji9tEbfXf4p/+wP43DmJZNqCdfwnfIw
CUouE1mLe3xdEvs8Inj/ZIrAkz9OgkxGNRNFUCjUhWoDWiiud46kEpM5NI7BwKJAjcdfA2sHrsDg
1592Um+lfuuW3mb3g2ZQn6pVU+zjOo6eJ7i8p2aafvz1CFn446pX6uAw0KaD6bc/Jb2jniyLi6Tx
9fJj9GWwMtXyOuEvuDi6v56zRF5ETt+PNp2h7Rvfd76Tn6j6rvbLeQ2or/qhWNlrrUzEUDUtf1Ab
ugqNy/22b+XeDK74UInmoMWLBfmaRWlK0UNWF4aLjd0r/caUo4qMQ3TL8qk+lSr89eWQ6KMgC9ht
oqTtF03MC4zoWBY9CH4u7Q2OnPIwJIt1FPXLrZos+HREvy7wCvy0x/knhN/6xXBK6C5GFx3NWOYX
haCPJyGl/EjUYA9yz/+ZDd2bMYbDaxBBfUhmayCSlW781FAfS6SvjjjCgfBOdAlkQMRnrC6dHYF9
n9aZHhTfhNc/OqCErW46O+C0eJ0XhllIs5YuYCHWNzlL68nMvsl/GLpREEmR886y8KBrCz6mp+Vc
s0zrhW4NRzm+4bdqZZ99+gzUazsANu6Y8O5gWfEm/Oyzs/0I6sdzHmUp0CmZHHWSR78P9/tMJyRo
TyjzgqZ8/W1V1+oYF5LC/0x7DdVMo9dswGwb6GZ07h0/O1oU4bn06H7Rhykrhy5of47arTWocOKR
/TmM7B4cw37tRml6ZaOm1KubkM1krGxpSNA9zTA9XHb/1O1zQqgd4Om+n9hP9yMYFGc23kYrw2Xt
T1+JE9OCIO2yJ6EHMHNm29w5SlQco2I8Jp0QqAWpsRt12d9m1XqNE7P7Gi12z5XIzKcpquRh7AS+
PNr/LQvY2iPYz+mcGMop8qkhz2F7SWbIR2OhKTtj7CMiTsxVECOMq1ZorWvOhQ7HuRJUOAJaOXQW
9bMm7YCwUokCWeGxPe8fyA2pu7L5HuDmHonihsdyOQjIGXwyy49S1/jx/ntY8uFRc4Zf9zHlz7aR
fzZL+90N8Y8CrzsYr/YfN//Xbn1d/8/lGf/1iP/195s84c8/uHR7/NuN9T8bT/5nI8Z/tJa8fjcU
v/6bX/6t7+Tf+p/+a99JC5WPfNy/jJn/R+/Jw3/8e578x7+XtG78vz7zdw9Kxfg303DwftFLj1oL
U8R/9aDU6EFJ/xIJw0vH8mjSY+3PHpSG/W+KoSqS0ZdJGKmDJphN8bsdpflvtq0ry8Bs8ABdVf/H
f77Rv30BNNz88/bf2lHyv/+tW4pkS22aUuqc8pomnX/0+CPdaM2jiATslXjfONGyiJkdF9/481hH
4WNkGd8mV2wC5Q4ixZCt4UJda2n6cOPmryanc4MwxFPe2wlAghn6Wpnrbgr6kupcuBmkQgGD03Ef
NTjotFB+Ep99hH3ueJMZX1AyV1i4SeAoOo4srTzZbMSCPD3MrZbcAHzrVFXJFiXH2laC81TRCKjV
/I2qMSJOUXzlw088Q4J/UvXnnnpgFRb6/6d5l0IDyn9+UIaiKyp9ZSQfuqYvfbL/tXuXrObZiK3c
dkWT08/BLD/0kppIH336AHe2XT3ThaVujm2pB7iTbMDYTON7TcEgE+eV7iaKTwAlGM6Ohe7h+Iwx
ov1hlULdziG5Z6Gne9YfhO77jDh1PKg7y9ZzdtY01JHTGRLYjmy2744zMnku+9H169obVPydQxp7
9PZxmOHQqPViEcrmVriqHf0cJnMPt8Rc1orKqs/m5MJZ97jQRag1w3uAsCW8+4YM2tCuZQnmslAk
iDTJ70lmtONA4YxsbUVqrt2Hud/QoAUVBnLQa0noyFMiKC2CRkAHOx22Ee/BVSq62dRtpbptlON+
LhWxpnSC6S5fIK5MtJ5DGcojXHmlP03pyRlFWCbjRK1wDj08ZK7hvAQNZp8WuGozq+RR3hOiETHJ
1d4pZtwM5BeYyhvmLP6UqGcEHV39WFSmoplJTNURnqPBxEgChnJy6CBoZHgqKNpPWHltgiJqSLsP
iKAZwiXFQzpl4Jtawuj4TczFZSopALcAsDJKfppyqBtLc3MjAYXiJO9SYLSCxZAf2HTENA/qx33c
2k+aLhjRi+i50eVSTzRuFv7cbYAQvhId7UxSByeSMu/wz/hrMx0xytGiK9wjh9X0uKMyBpcbWRVL
qwTk4fkKbTQoMbylSRStmrC3qLfp0Tqm9doEJXctZ2snemAhzhhC8M8Qsmd4ui1p6siKaFE16B9x
GdCE0C+eHF0diKN1CjSGOVpHLEFc02p4OTOqLnQD51Gl8oE/H2uCtKdT2s6wmy0GB+w2xOznoDwC
MNrTGOE7GaEmRgmGbQJWiSUu1Vi9maN168usPcQsa91yiTzlBueyquvjQV8OMbwGNlRYrdWFodO8
RSIBV1NVfPhoftroD4fGVIYDxdxgNgAhqql5KOS0DwrzZyuiQ547yaYNAh4yGS+iHJSDwGJybXHJ
bQw7Z9bWDWUjog7inxWbWOCCDAdkLw6IQRaNI0qn3dhJF68IiR1oPgQHizBnrFZnbeBaKgxC30K2
BaUVPEuKiPGxvFuZgewVjy85m1c6W9QgpPuVssSt5uUA+BTZNp42CmtipcMyVtS1WymMdwYeMbAz
/kvOu/THFObHpLNq7Z9Gwulu3BDLVJ3K3k++aq81NnQ0QO2mldlUCJsRaFsZYpFNqSv3NMHcCke+
RD2wcZrN/TJ8Te6VhZUZQhw5DGMJJhD3pNtlCDi53qZnmhriDutjLo8U6Imlps+Qo5tDFkbXOpVr
1oP9mx7hiWID+oD6VHhq9KrqI3raNOeoiWNLzISFV5UN06NuODgUhuehJLfbmBPt4OqgPVM6+/bD
EsRUIX7h0SBipFKMS+FLEPA/sJSWB5GLYTMmRUDfIGADA8lEb1Th5YWqw0rZx2QZV9igMBW6hpVJ
CsIQkETUpMfIz4+BnzUbWsEoEEDMLyBCeKQCNV4PmLpXTigSqMuozDJs0seKLkcw/4nOjcJed6Gh
HxqjNbfI96deiaxLV9rfGKaqvWwJyHbl0G+tlJ4ZRleqJO+6I2gfhRWZD87QrPeDCJeKfbzLesN6
Mp38suQBGLUIG86N8SwcM/akXZqXLC8wVCE9aixrnvJJDZ8cqCenKLSP9x8cvb3Qg1K/+bUOmURE
2aFSlMyN4jLa0NHysUqb7iQrQCKDoX9BTprPGPtCLpeB5lklBBeAGz8SqKzXoutQA0l1ThXAKPrb
UVTLI/y3MrjazdADAYBjpfs7DR71yqIHLWvmel6Pvu4RztiK3CISKEJt4ycmn7nKtt2g2WdfoLF2
IUCbRKu3jupzEdO2b0UJZx3NTNBzGZHqFj00GB233642+/ERoZM5IKSpJAqPojeV5ycF6QMLT4FG
3yKvaugNN6QDZtWwfyoNYH8qrSLcpaHDF+4eKN5afS2DZKtaLVg42U/2sc+rhVfPQFWEndtWE6Za
bDmr2AifAHfMO7o8yDVqD71ZhPpBKGpj6R3VZ1PLj8NyuN/MKNJ7BXk7Ivg2RgA5/3mImuLGLmC8
6tn8JJkbCIk39q6xnVuGE8IN6oaxrlA+rD69mcj0T3reP/4YalU9apkNr7bz45UV11tIcNoT+l+z
jdPu1nQR476olGcZg2JJETGA6aLgJCzwtbqMr1BkcuRGcpzW+1i9DrM8yCyM37JcCVZVn79lBF2O
xNZz1zGpWelhEa3mdjkRw9LxZJmAGVRjx83oFTu3Qe+FcfWAH6Y4sfvyZhmggn8QIsWcOm9kSdML
gqZSiOaIQd8dYgbPxBx3WkAAtspUEx0LkEnQKOdc+zL8Mds6uBOhVUTgN/uHXKcUPnVjsnFUcU2h
KxHgZzQGP7ztlH2l+/SiEnyfIRsWnIixRdtc5TPNKjSCtMX0B/9q0ymjWxIUJDOQhTRmGkfi759E
29X9womrkjLYCI3XklpyW5WXsKWZcKawGVVbiFh8EGtBFcUbaMPr/2/2zmu5cSzr0u/S14MauAMc
XPQNCXojyqZSN4i08N7jeeZB5wO7/+6UUr8qemIiZi6qIoqRogxAEjhm77W+haJo0USmf6OPlpua
urJHdvkAyiPemMLYJREtqgnvCFINh/UAZPMUCBUNG50ET6lHZ6cFMV8P5qExnE92Fdl3ka/cYbfK
3FgbWEMxus9Ep+JoZTg/G/NgUNFl85ztwkJnrh06roCSRL6wiC46C63DhGTK9fWzh0rcxlNxzpJs
OkMtHc8CCeDWIMllb9lBsgtNQNwku8KvrY5t41Tn6wMYy+goi3wfD/53zHjGXg1K8mEq7QcZmAkM
dlaBdUaHo12UJ6cwyYRRyPdQ65mbMxvbGssCID+FxllTMd138OPHCPbpqIO8mg8PyVDuCr06Ncgb
l7Ey6fcmpRqtrcVz9OgTHLCgvNDdQHAKmJP8rw34+W0DcXYZ2E5O2W5IXaZ6mK6WUq5Rbpuu5yXN
npBFNHA1XQtY9ekWR/kdiquWIK1J2RatM7gFY1Ay1fsybVXXSpNoPWrjLoRwANBUazc20NMxV3Aw
jla5yKMgXsdOS5pdzQovZsJ3exET3xJQn+zzFtdbqcfbyeC9pCwjGag8A7jIZN0M8c4Z62SjxJq1
aKtnWls9in9zr09Zf25N9ZODkGYjCHiIUBKg5q0tGgwOSbgm5YTMsbwjriJ/O2uudcfjWipS56Jx
MS6Qzg1r7mm4WRFybWIcf04Kl2/Rp2y/A2DAYw2Zzpmi4M7RuIMFGFKB1HhjpxbKiCqFp9g+UwGH
Tl90S3Du5TZigSwcxi4Hbj3QgV2fsIztaGSBeB30dQlJBu7KdCryvN3pzzn127zFoFjaWrLJrRVv
CqlmSZmcpaOwA4taeQrq/hx0FbXOZgi2iBm7Exut7sT8Xc+z3xre2wrn4FMA1mZphpa2zNseLxN6
bEHu3HKAecwmUHG2vR+vc2G1K8cZ6TZSrL5YsnOVoRRrEPNnTMakI9JG3o2j/kUJNMqDU3tqYZr2
YZxQRtHY4/RRyX1hVKw1qJuRKILSniWKajkq4kaE4m0/bEqRoWwBJqc1yGycCHz2YNYaKE+zWyiZ
ai0gwlBoHkfyGkK0ykZ/tCsWMbh445WCV/tStnG+UH0HdIMe1my3xp05Ku7YDOiwBz4gm3Ka5hfV
dgRTcNuMpFPTFI23uTrzt9pN0ZLIEYHhPky9jSIzu/fAHfVqv8/BhHuWiWJLbYwHq6GDG3eomnxl
ui8rGpBlbyLX7CQ6c1RXuFgXstT9TSp7c5+gIY7yYLqQlLXJBgu20fwAMIwP1xis1fVLgOADnhEF
kYxC6TBCN7NvR1qb2XRsBR68IaMiT9RoQa0qYNU3dgyFWvI1mSPotC9V2MszPAqz9qOV7UXNIoTq
QEfwTkjtHvzmUu/ZhqgepGZlB0b6VkUouIDBWOzaumO+qEZY4LwlMUII3YdsXMl7kmYzt45ZiBlw
dAD2FG5SpMVBpOY3u+HjciQSiTZObsaAYjVWGkwW1QBwCqUgRCB2epMRoLUpqsP0PWgPUVrlXFcw
P5AnjFQhkeA0P7EPsSM2UDGR1PapLnADkVKEMNcObydYVEuBhGo5adSZWa8j0FNO84hE+dwbl6O/
NRp7F9A+dUXBjBM2xirp+nbj5UBns9p57CCMLFV/LuBCj3AR8xDublsPNgrQcpp3rW0lSSKplzVv
uf256rRHSEvh1lgMSzsNQDlVLA24KsuthwZgEkfiDyJY1Fm5zfJoq4SdvWA6W+ZTutPtnOWC1kLN
K8ytTwDJCPVssBXTLcOy2oS2xjqV34KAsHHsAZezyKtz7uGEXnfdwslzNFOV01EV6SNk1jn0QLbI
ZtSEN3XmECRED2/je2O3n/KTMnzLvWzZ1fg3w0phkS88dyrAaUxk+2QbRvJuU3gmlwsEphFwKoRx
eoUDQBI4y+26altQiHp/VJx2WOncAGhWlafOoZ6hdYq1ApsgN96kM2R6OOXytnjsIpJNnRDPJ5/v
IwRDXISy/BLDnQJd32+gIStM9lBn2RMsTeciiOnucSWsAnI83IkkhXUCxplmTbJpdXnHWipcVTpE
GwGPDFWa9UKYRL0Pw+4WIywotWT2GnDPFEWaYASFZtm23i5HLZRPily0ijBd0CTZMZz3+uQeFUsn
7v2dTmq8GJC8lTX3mg46YAj9O8snDL4nkLTEH2NNpDeq3XSorFkvLZZaoy6brqhZAVvfYbrLQ9aq
PzsPW8/EWHiiWMD6028O6aSw6tN5M0Q9EqpjFiRo4Kf+v1NSfVVg/RTGYfHje/jldaX1Wjf8dxn2
dL9+ePsDrwq1/99UZqVuU577n/9V93ynMvu/SEr9kn1/U5f9x+/9sy5r/6GqGLD5z5CORYvrX3VZ
7Q9me4GF2dYAect/l2Ut8QcwJOFIx4DKIHX577Kspf0hLGGRl6hZhsrPmP9JWVajPvy23mhYTHOg
UvBcqZQejdf1Rj8EgJNnLHgBvR1lkCFLnrN5NHyXCw232BrgV7w0LaWg92C8sM+ontsAu0pUo1mg
BbNQe5me/v0QNNAX7CCj4AXiCb6sd9G6AerKyOAbD7Xp4h8ytnquwVj7WeqsXuysL882+AJXMcvm
JIVmkDza+y4diPhbiCI8I+oO0SFdWpiyxyifGnc0Hgc6X3dKVdJnQpx0E0G82zRSiQ4aw9EhsYPv
nW5lsLLtyVvUI3iEGtKdayTyKzv7GL9E/ikmSGVNvlu4DxL11Ae1cWgmbReAVD91ZLVv2zwNDjEB
V3uqZ9Ozx8d1m1X9rrWb/pYIxjsrnYINsMDuZEpy4kKnBVrPYoYUMedzNxEdKnx0tDjRfWSQA+K0
pGkw+5VDcB+BpxhQYyCSeiJFFqoU+bZOb+Kdhh6HzciI+O360RuIEsd/WJCeE7WApEr/R5JD+Fdk
9MWrTW1vqyDpcmTxmEY3PQPnKRoR4OrBmN1Hg13sLaN+sjRsVGZl7r2+3rfQXwvbM4+Kb3/B2sn6
xKhXogs/ZTDjLmmUvuBgu4k6WZ9LEq2YAM5xRMiXN5cU+TPyqDXBsQ9V7+TpuBhGre0O5eB8c2y7
v7s+pVfI1zOo1xts4ERwWAUZqnpye/0JJam8rWOQnNSrz9Ia5c3kZPKGNVh6cLr4IHT0pLhnnd2I
/MCle9DuKOFAvJHF58DISKyIS+IlwIpBjkuQtfvPV5zIDKYnUmSjks3wFJAtg5RebfaN3e/R3zRb
7sfqCX/Wxug65ATtVuPj3ko/My751OuXIWjNFS4x1rrzl9dvhG3+orHV29e2mV8AUBYbmurUok7Y
D6pbOWb9bUXR70ayf9XCqf/HU1mag9EgassXPik7pnxCCIFpS8Emi6qfJamUFHnRJt5hEaaXYUMe
KltaDcagx4AqvkUyuTQVc2ZWZSNXoKie02K0t23XEtRadxUMQcshnYtgrHpcsYXJjhQV0PwwI6Yy
wInHtQNIoi825jQdaxv0LOTdRUcb6V6jV7qsdONHPTbxyfYpO6PddXZambT72p8dJxQYUBwbpY13
6PrP6wP481dPKlpqrlnFPZizIiUvVePoFzmBAtmcejWDyR2dsjQpCerSyXQ8OmLqHz3YUBbytztz
fkBqc5e2Id7eUffvCMTUL/rwcpAlCBmQEibZWMilqVmR0g7uUMN4rwV05h1fgo/NKwxofYrxxzO+
/fJcEJntsUIGtdXV7mR1WnZTphA7bS5XVx1aj5l9fjLsomrNKcTLUVj+UTWMTRzBoTMrG/VF5d/k
etURyoKAf0RXq2zMcNeB6z+Hnr9MUeAebF3zj416yIQPZGQYZV24sfDZgXoJaWlpxxAxPygpu6Fe
7Twc1eOqJWuwLODl6Q2O8UCaJe6/VD84fvQ4ibxlBxV7JxJLEWSn6b4qZHJnzlY09IQvsd6NdBuK
mVVpl3NRCjMOm55HiNjhsQjBgVV26OGow7ErW5UwZOzwRMD57Wc/K36UPkSKCiMQqkKKStfnW+iU
rpT5sBcdMY959tNIhQURpp5xLhvg7E9DEn0nKQiH4h0IXHFuu+IkCZvYmH7GHoXAtwhR9T608OfZ
WvPrg0r4kNuWOD3iTkOL3KDmbuzprmzb4egwkB9VDwn+4vo1Hu6ZDK34S/bV3qobqv6ZvS21Hp88
aVzd7b3jiX2di57NtlJsbeBj//gxlSsbuWrmnelVxQ8kDW+vv57VLImdJnlCY9EsNHvqnzSrzrnf
p2kjjZQN+yRbGKtBw5jJl6bnxMRJ5fopUUX3NASwsxxHOzEVblKukrvMJ57WSbHLBUZl3F2fizeJ
pU5k8PD9yLMUzDfgn6/fuv5Q6fQ3niQX4/rV0GfanhCcFFEkf+H6WwKYVm/Wc+lgURtTsZXkH+B/
grpHZKSKcQodpkLL4jYC0aBPSK5aQPlr3G32Pm+J/yMAyN90rexueuTmdV+qsKm7cIerebp3mosS
hg9Vn78oTVjdhyluoTAovhuyG240Aak2QdV+oHgTXcpgvkkG2Lk6pceLrhfFKoM1t8pxqewLOqH4
Y/DVRhHofI+d8pCrN2rTPhuyqtZ4AG7K2tYO2D27C+lRaDRNhez6xAMym2YGjnwSwxUSEdiOC2q1
uZ0/mdOQ75IONuBU5MUTfRs6W4HfwMfly5mDu9JVEWzKSiug4vERNPRrt+lSLEwciLBJkqk8lEZH
crQW3ajES9EQejTA8K0cBWmV4dwYrJxrdvbQ0m0KU1lB0crL1tfNohnpiatD0VhFfsNINeGfBEBF
MisC98fIQvTHMFvudEteMPk3x4SCCr0DJdokgY1tvkrRFiMlXBnFQHju/JwHhYbUaeL+jHmtXvm1
7SZz35nFkLb38Ay7g+PABdx0hmQvUFZPVCu+NZRrzNED3Obp1WFMr8KO0K8Pk5Kj8cjnf5b/evjl
y04Wy6FWvpLVmxw1sChYWjzlXKfWz0Y2hNqHhXlI4++D6IvbzgQ12Ig4da9zQdbrayJJxFPsRzed
n6hPY4p4JGSc3al1M5x6azwE7LcXuVHln81y+ooKVH4r+3JrtnMEpnjuRzB4i0RbUi2Ut/gR48dK
lg/dqJrntCaLQMZ9jU489A7Xb9YGKk7c3e3u+iUqSMeNGqbabP5VzEoaxVyQ0NfvhuOAzE9neqGw
Fj+q6bzws2HuXv8yU7F1CpPoy/WbwsztyxDG//i7SJuyh1Y7XP/qQPbhsTOHJyaB8JA5ibYtsxiP
gejPvk/rowtPqZw2/Il244zih0cAywYhLxAf9rlHpP4Qa0Jj5zTeeBeR5t2lrF3Shh59S+Fbd5Zj
iemm7vvqphPJPx9SPnKXQjx81/kbIXezoHyWf5mbV30h91XvgU2IaBCOjV3f4G1ubnKgH2vL7nJ0
sTynx1MJY87Ul4QV5/SbDXvn1xBe6HjNKkJupWo0tMv1OZOC6jkX5C6EaO3gMhuHiqLVzirlD/hH
3o2p+l8jeimr2sBDCRkF8oVUgfFiMt5GGE4WMmvsvVHF9p6Kj1yDbejXFlCfzpJPxdBbPzN7H7Am
WzDKUNMrqupYN71rjY2EaMDqhn21TayaCde4TKdFYnTKpW5i5SLzjJgLqZxHYzagwhDDPWIULkvH
T6ZRiv31QYlSfzcm05l9qELJAn4o2C0PTRRRvGgBkSMoQzLHNM5wxpmCi/eu2aS5Sb42IJztCPNh
388PppMvUNEumVaPbZhZl9Cw7ccxtYj1NMdbPWWRBiEa1lV7UevU+VSCij7oKfEpIujCz2zf6Mo6
pLGY06i7VptHl7Ebw0uu0Rwj8BMnuqgfxt5iGaoX06FzRthVIA83bB7ahejRZwuNElSlh9O2QfW9
qMwiOvV6hiyG0IIWCcE3lWXnQssyxJtmf0g0/WYk3nRPiKJ1kkolmISg7GmeSREW5wIuvizZaYlp
7UMtixepzmpIIZ/A78rtPEEplYYkw2tCOBWG7bIQ6VG3YQRMOx0+/Ogwt3Fqi7Jk7WHZ1orQvWLh
xIU8pElLEwJLWEnk9Tnu7DVCiOyUk7eh+abYXN/vuKWvYI3PjhjD+2HEjaNoQB5jOJD3aKnKi5nQ
Gpm/qVx/osdt1HV1urn+RKab8iZtnNX1KzCshYtAJNhGZffgF6Z9I1Uwtn+xef5i8/zF5vmLzfMX
m+cvNs//EzYPokx9U+f9cCrnh2mQcCzGdGfhdDwSGI2BXcxuVHXsEQBCcJRhQ+TF/LPX59EXrXI8
k1u/MwqPZncPpDnrKe7EBaCUXti4jDB8JpEAcl6bPyRYu8Ds7U9JTxJXl8v4DCVUdVvZ1GtKhB7a
DTYWIdxyVBmat8GJYC6V1Ne/VgPSmTD9DqybjIv+kDUgm7U5wLfBvp0UZMPROFop7NVo+vqX64MX
oaZi1XTsJc4millPcEdAAtiG3MnpKwkFlAXH5DuQLGeHFre/GIi4L2LwuzVbnHFZIRPfB4G0FrWD
QLIupb+iZiO3TloBcm3T7oiyQ1uq4PTc65dUtIhYzej7NmGa3k2KTnsp74nzKMgSWE5FDVzeT8xt
XFnJ3fVnKNXSvVSLi1N9Df3PhWEpN9cHvDls2A2aMexFYRnXWv7ildMG6rx8DKlN7vFZme71eaTo
l7S0yjVyZJhSmiVXFULRk20P5i5JkmlbV755ThrySuCVWQ+ZwcLVSqLwq6V3u4ly6bEtgaM0Rubd
egIeA6uWqXhExiJefLfMhHzpVZZeOA6jLagDsp9zhzUSxSbaeOoSFF0/DkRZViXGGxRyRWzDTCmL
4YApDFt2NpAVwYL5X0/oLSEbk0Z3PmLdRQ/jh9fb8uRUgzyldkmNMKCsVOvDtJdZpO59u6qNm1EV
6UbP8Zx06chmsB+Pxtg/oqU2qWTy1PWBthLVZX1GxicGgWXpVC3VzBLPOqhbtMXh6a++0lj8+Pvf
/nvFP9UHe26z/Pd9pfuGLJiA2smrvtJ//d4/+0rOH6btOPRudJONnK7yF/sfdfP3v2n2H3jTHfT+
qqMJodt85596f0v9Q9fZyPCfyu+qdI/+pfeXf9hS1fjfVlVLGsL5zxpLb9tKvEYpTNOi8Yj0x1Ff
t5Wswhv0phQVab+Zug7x4SxKbGW7ro2zhQdLKsQJua3TIAUP0l882JMLbv6Rk/sTg5kxWwvyZAQV
t/v+97/xC8I2gFGY0rEF45B4o6gvssEmHbG5Qozsg+YTe2dXFdQZ7Pmkq6991foJV4cug8SxgtAP
Qs0tlTcy8IzMgj1wTlXQnErP1g2gVhURZcZO6VEX4jNVJW8HjeDIeG2zSQNFrg3OEfkAWY14Fja9
ZXRLtcBgFNyaBGndNl7b/ckr1OY387dXaOOvcCxdF7QMX7/ZyHbZJxtB5dpt84IR7Js3jo+KX170
LJRzkONlDtvEz6YAwvX121+uzXe8HfNf/+3oUtNUIehvatbsaPj25Q67Ss3F+D/oU2g1VSo4Lgks
jtgaDSqHDVUv+07Vq6Pml7FLLvLHB8V+8s5RnblhKTQb98ibC4yodkS4NfwIRYNKEvbiTqLbalTt
WRMKDBUgzieNXoFUG/swRP4hZIzDyZeRhYHCBMuSUcgbCfptb/gWpWGtW3CXZSthg62Kk3yfO4O9
/Pisr93U394rhyawYzqajU3n9Xslx0ESTlNAvVDjTRGQESr8qiJiTnFrpT0YnXej5fUzZcOH0cSk
GDRPUvfjZVVQGPv4XN59BzXihYEM2AY2oDefW0YiL/X9rnInVKJLZtN94czI0+5IHfUENwK6IBaI
8Yed4clsEnhmrV19Fqn/c2ihmtgUgkBRik8liSpNrD8Kz7rTKxUlwD7ISbn5+Hzffe/wiuIjkgxu
mjpfEb9cZ+1I+GaJ7NilrbSvqEkwRaHuybTZukHNQo9Byg4acKZT65FKOhJWZ3hy24SYWf7zczH1
+XJngNNN4+3wNtR64PlqQm8tyHZR2o4rq7kRAg2HQr8cgEoDliQqV8RBtrnsSdmsE7ecQ2hG2199
fDK6+rtniCnFxKNFf5/R3RCv3xnfwfvSRQox1lboIBWLyGBpnQ0fvkJlKqD8qo2bCoTKJjBvwMO2
boAkTVSDvil9UN/N5N07XTurv3RKixo6+k7cNWnZb4IwIzY1Tr9XiLqsCIScgQBe1lG27ct2hIRO
LFOCgDGyuOc93XT2ZQuayWjjbSrTR1bA5NIZFNrrMHxMepO2PJ53DBoQhEBLEF80YgapfH/4x79E
eNYmfCWibe8Dv/6Wl7xzpkEC9VQCDIlSW18XeOn3WvkpEPqht5vQRcYVE1ZSrtMgOJddJdzW5Fqe
xswB6CXrTRjK+yHSjQO5Z/trWoJP/lcs7IneSk1EfdeOULO7l7Kq5HJskXLaOgbzXG6m2qpP6ANA
ytTtIm79zYhmfBkEQ7ut0JevIOoKd4rSYBWqGHZq4r+8Np0u+AxAJ2Qhy3wb341ocBMqxg5jG7j0
yJMHQo2eVGBlvltUarlXRBNv4N/T107zJFgzRIgVOEuwRNOPUFMs3uOp3FFKv69rvV4GVF69pnEu
SB6xp5u4F2CNGUDzEBs5M+fevh1psyUSzGc68PEk2qzSMvSv5tAUS2MWO5qR069SzVbXBgQpG2La
yXMc8lVN466gJGgTHrG3nOT+m59lyb0j9mIk4gS60TlUrItdSmrMapkvDD2887Go+5F6Lg3k4R7B
ri5ZTF7wPTTV6aZTw7ssRHJfIMpeBR2C37RtfHwRZFWhvl1oHQttJduXXhGeYE5TRrWcOQ9MIQSR
WHtK0vGtyEfIrL5prpDIAjaPv2q2B7MTutzSoR6NRM2oVmLIK6BgGkHSSumCGBTbSNUt5CVIOFGp
YWnLDZ3yNoQ6JArB0tTlUcy0KToiCtGFFaC1mW9vyQdKzOl2yMDKN8Vd4cAyaVDzuE1AtwiYcX5U
s45jEE+9yUaCvqoBZCb13JVNCMauq9mL0CbSti2L+I9vfG2+r9/MJsKWrNk01dCZClnN/ToiagME
U9YctTt4NmiITK5bYfiImum4UILGwRUXP6vg86BCuJPcyNM+qQrq1pOSLkk23oAzuHx8TjrSpHfO
id4CTAlSZ8SbeTlSCm6orK9dLwViBwjukPr5o6Jv0fKjjgvswhVoRcEYwD52rYjMZjNzfo7Jgwev
E8HRpcTRbhufeqJNF3muPCtDcEOmdP9n79476xbWSiyQTZYPyCzezH9dD/JLtVqGN79oyLRLLgn8
39ITzcKZx5u6yAAtxZCeguKTZk3xmgj3F0cxWU40Fy5nKN124EbRuPU8d9DSbx+/ldpv0izYOc78
LpqasKRtvxnWIx9hGKK/3q3i/HmKasS6VuNilx8WjlefDIzWmPJc3VTBMjrxBUKnJl2107dWvldk
gNQUQCtSxYyMMxMb5sfnZ7xzflJVpY5X1ZbMy/P3f52QkyTrvVrv6eFyhxgEzIVRRxNGIX3Veujj
9B4j1aXi37Gj3Y4gc0EeeahYRUFYQCEQL4HJS7gvejswUPqUn3vtp6lY3wi7eFL9aN0TUKMU8YUu
3w912Ciq8RjK/inJ5T7vwhejRuJQGluDZXdB0wGkS5eRHRR3+7F/+vjVvnO1sD3SbCieQmfOf3O1
NDCv4y6xerepnIdwkJCWknsTspos9Q0bjx3i9Pv//JCCioNmMeXDx3hzexMUikdAKwYuMd9YRPF0
O/njbTF1X5JSPGexsUszZ//xMd9bZaEq5JphdapaLG1ef6hGWgfNTNRh22A/OA2QaBE/KyXLZ+dH
61sP2Lt3SHF2ioR9PcUv5AsckeX/H9yc0lJ1mw0sBnVhvlkoawaARWd0elcPTEKV/XxPKNmmDrXb
xDM+Nwui3WiYOcy1lRMBK5U/xKYb9McWMoEZqJ/kSq9Zp8r4+U/en3f2Wq9O7M37kxtGGSCP610A
1p9aIIWEna60xlqnNASVvH2aAu/LfP0WBPZ9fOzfPPQM9pZqaYLFukBh8mZoNScjm3Bb966dtm5p
tSffE7uGaKmxM8+SEeHjw2nvDOXS0iz8lUDrBeLQ15cC3tUyaiDJuKASL4UIfkLZ3EFTf5F98ey3
plwUtM2Z2xYFJ0PhcfvxCbx3y8F1kY5gZWtgjnp9/Kgq1JBI3sHVbeThCENFilddQFMpo2NtmbsW
adzHh9TePabJLoMJlZqKPn8Gv4xpkZEkrKF75GWWs68biJzWUzIouyoH/6cFJfTuuFyC33xRK/GQ
htg1SAxedJDBgO7uU8t40pJpIeI+WXTzqPbx+b2z0mdqBdWg8YYI0tFfnx486VyUYTy4UrHOSTDd
psiXep1PoNM2Hx/q3auND3+WGaNPtuer45d3Iug6xU8CmKOOod9OgVhakVh7SvjTGZhofLH++HDv
vrJfDvfmw2bMHmiM88og0xwpsC8sYpfiUVskhJJ/fKj3XxlTq0PJYoZivH5lUakDa095ZYBcWOC2
ILfSC4nNy3ggxAtaz8eH064T9Zt1GjwOyXjqkCBlvR1TLTy206hkA94f78B2A8K2ubWV7qnV8MNx
IVcF1tA+Q5+5TDqxcyaTS8vcxBrkgUZQA86lsbHj5jRkfA6O982vzAdigZ+zMXyx1fbJTkhGz/Xz
EBibCCCAVPzHPkcEACTZ0vEDLhWAlGzYwmWOR7nO6/3QK3dpXSwRpp2K0tlPbXKcmGeTMPwZKAQ3
TU0dsmqMLlo3A+0L+W3sViYIP7ZUXN1RqvwQdUvWLCtOVkqTxzxY6d9KnUhfu/6RJwpYGQaFmAFy
Hhgtb7o1WI1M3DjqGB5TRz/jIcwwjFvBrcymhDJ/9oy5mZEde5bZIFguedYs6yez0ze4vt1iJLit
DfGzXNI8+F6DhqEan9+PqoMT0NgSQbYE4rYe+UtY4WtHEPVAzEiNfDIr82ePE/FHQltm5HDw2KHD
JeWa11cr8T0r7BmytED4gMYOVqqdXlCyboGQ3SfeeKvl4mFAWeN50TOC+E1XkDnd6zuMTz+a0tiM
avmcMyX7hr7FCLcnuOvij8UpxlQ+f7+MGK/JEgOX1k47pc6XUUTOhhYC3tTuWcwv48TcBEO2HOvs
WU2zZ9MzavJC5xBZ45tWGpg/fICD+VbHkA/VIoHS0ahQ4FgTJgykC2Wo+GjGfBOX2Sa1ihNUZtzM
oj3JydzSY1gr7MVs2T05kBFK9RZfODGE5B4vY9O6B0GML25Cg28YTyPg9XnIh2iBSIsh7k8Gs9/v
Q24JoRtAUGzGGO3NLZ8RrIhihrJDE4tz1OUvEyYqTPC3E/4An8z5j+/D34f214czXt/2aa/64N05
XNsdB7aguLaEYrmx15wsxdzW1Ag/PuDvQ9rrA74ZZ5pQy9XaITF+1OKfBKOvDGiYC0O1z0M7/tlk
/fu6ZD4YpW57LkqZb4drgf5OteZ1G5q3r0kvtvFKE9PSKOUD8u4Nzlm86M/FmO8+fpHzeuft2MYu
SjPYCdjqb/s9Z7SrqWhGFqnoyMpkhYUVmIX3rSBLlt31PDF24Z+tjH9/Z222G1JYLIfwrryF5IQ9
QrCCoCU371J2AOA2hu4pd/bzhuDjl/fOFvvVkd4s9/B9VoSZIjePSLxIp3SZsJWZuj+b/d4r4f96
nLcTOwudgoALjgM14AlcDgxqFrKpWM/LSVE3T4QPC7yCXQbu9eOX+O6Sn10cDRJqwax83sz0ZVk1
im5UHFthjKqthzxHlZna9aZzwm3oKN+MLrh0rG+HlMHHEsXXGIRIZvl/1sl4Z0SgXaPTxxAMB+wp
X9+iUabJiFwMPld244IVn1abZwrip3kHO4+mf/LKf/90pco1JCnES9Vw7Ld3aGEMSTuwqXN64L6j
s3Oi1rVYYUp4RPh1DorM7if0pyXDtN6dYru5/j9vfFp/evqT05kHvNf3Eh8DNizW26oxW79ev3yj
0x2CCRmhwjrdKT38gDp7wbmwFg7GDniDuS7O3aSu86ZaNADLyzB7/vgcfr+dGUbo5ViAxEwq7fMn
9MuqzxyyyNNVjz1G2Tyro8U8Em9NMvVAHSwwCdEnKC5DbGw+PuzvN/R8WNsBOGZQ+732Kn45LLVj
TDSU89248deVbm9taFLUP5eTZ9x+fKh3+h4ciw0FxRW21bbz5nJnPmxry2IblZViO60rJb0t/e6E
7hun+u3c3rAssZG+catV3or5fzmzK5rMWpeMNL3euTZL05JYeL3QdvMJzpcD2aUvH5/odX//5nJg
SKdPZODLMn+7G3oPPrLZ5ATWVXd+WsGunMDWg9oKpug5Mb73RvnclM7Ziv3HKe+JbntOzOFUZOnX
jPtHOvptya4tY0TpycgdhHrrdP2p76xtVfuH3FNQi9g7BUJEYrCubJrnLDWhL/JkTV3a9JRFL3Cq
Rd5DBits1Kr7UsS3gXciJP2QDvjWql1QFBcDdffHL/6dAXH+lEx4oNyaGmbH1xdiPNh2aw1s/ipo
SrDQIAof6cuOXXkOIAvjaburFLH8k6O+MyC8OuqbAaEqmrrTlXBw6UwvRCePvbqyrSpCUpERZmhv
tF4+DL26azNnnXnDU5wU9wOGkkYEN0325ePTmb2hbwcEQzUk0zrVP+xYb96Etvfpz2AUdLXS/Mmd
OK/siCmbIxLQ40tsP4vShIhJmQQ2kJcfGqXA0Bzuo8K6tdL8ErbW2SmyFyIPSTkoLpEafI8YxCJZ
BQtt/NQn1cbu8+NYXSDormWB/yNNzx2cDy2GwRMXerIwouy5VJX7fBKPYds90TZ8GsE7z2uKiHKc
mrFsa8R23pPOW3KzJgskMm5bLfg638eKiRiIEzHh1GtWsZ+38DAf27K73uZS1hTSU9eIrE2ZIxGu
jVtEOiejk08BDFe1CuDy9qdCS484wp8drb5wjZOYAgRspsBED9wFy4lOZqIdg+l/c3Zeu5EjWRp+
lX0BAvTmlumllCtJWSrdEKVWi957Pv1+kT3YlVhc5ew0Gg0MprvIDEacOOY3+AmG1p7anX5te1PG
OpmB8xR43pNcWheyH3UxXuo0KIRQoqIJ1cXP8TLUI0MdFEJ27AAkqh10B7yONMu/bvr43QgxbPSd
g4gvEMG3MRLUaB1Tb+knSBhPAU5dmZUex1IiHb2uenurBdYBozFmCfmNOln0NVOsq5QTTezrwTuJ
yynSgvcLG21pn4kWuMHV6/wxQETiJmo7mwyAdhAv6xzwpkD+yUoek8Bn3Fa+4jF2IbwttI854abK
dUe/UaOH/HXpPAkLmybnhOdYsruOmh2KSt2IzZwk7et5Q7XpRlGSd9+EWiWnT8gnx4l5S8/wOjSP
VvbLJxRJvXQYzfZFUp7tttuhGrIRO8bvfdBg9jUCfnWEYI4q167nlO9FnWBlKDTisuq+c9oXrywD
ty9gojIzFl00NReWpdOlamdxp5Bs6AZpq8K89uvPBcdQxbJEg0Op5JMcd2uxziFeeW1oH/BXWAca
muLWhYv1PMX/4xKhl0ubQyhwWrOcYnTaQNYbUqqazdUleO5xkeV5thnRN6LVBTilelTi6l5cHY0S
PpuB/yxCR4LAvFiKOisfY3uXe/21F2MK5OhFx2Qufut7sTulTT9s6H1vhli/cAcsJQWglWzyAQY1
DEK+rthU9NKQJWT5KSIuMPM2sWKwR4yHy6WaIjbbfJk+PcueNdYaq+17lOqHdYKxATZfbpgW9yTl
94WM0WWQvqHTchs12dHPW2bZmXGrpOZO7dN9e8Q369pordsSfsP353IxvKjogdoy0cVGDvTrEthU
56la0I4Ms+BeCsKr3OeCjj3nYE4KhE4WxWY0kOu/qsm55Y/YG1H+AdjzJomkv63KW+NJarqFEb4X
rfGAuv2R6x5NFwtHpjU6+5L3FwCZw6DB1fOzxzIt30Mf+Ynvf4fYZH+sriU6X44lq/I8vQs8qfJl
1K046iABsD/aTgPeGrRYIJw+izwPLNn++2cuTEdp4lLRKAopFPIGs+3D/zN6jsEn1eXidy8s57vw
uQiUpwafCe4X5FNuMsmgb4IPbnkj8hhxLmp0qqI8e/v+bRb2Mhe4rhmGJusgRmbHEF1RJDprPFCB
ad1bvrMFvHeVTiSgF4/NuW8yW20mBagAC8ib+o/kw+dkGiJzgt4fCe7ELe8DUV3L+gv+z49Ky2Td
2hp68ho01lODrXdBPjldbkeIJPr/fgeaA183Llbg6siMpl/LfXdT+hjeeePPtMjfoypbaV4euRUQ
3MSpDph+32fFpUb5Uv5I0CCsU1YTPub9EDn0myzTuExqzOyyNtuwDo+2g/UOxocZAuf5CIWx3Rhh
caFlsBBKvjx5dmbr3MZlFjmA9RA4t2rlPEClPjq69BTnxaPjpP//uxv4pyJqZvY7kuRfVxrhxNLU
Yr52GAkteeSWKtBtSBBQQRrXvmWtMMO8sJuXfqI4WRoYR544v1RMRFhTL5ZwdTLxY8UebHCjSPDN
6mEbF8MtivHr78/Pedg031A0fGSCCD9Wn2+oKBvCyYYwyDW5aoRnNFJBG/SaGpAYP6Q2eExoCsvC
rjCw7fURCepkFcpImwYXpgcLJYLx+UXEzv90upyyK1MqS+7vwcADxRt/FwUWI+qgfXz/ky89aLaP
Orun84Xkv2BHn6K8+XD0QV35fvTz++csL63IDcTCIiI+i02lk0tGjnT8uu+0Q6sPv2R/6rHuI05i
KXaoR+cIOov1VRpjkyuNtOsyvMPou+En5d9deJulyEEm6ghogQnwaFbz5JJs1olvdWtd767qMnmS
cCnoEdp1GYBobjk84gqlrh3mAOC50glpl+/f4JxXzLaaJYMqtcirTZvk/usXroZJxxm27NZp2m8N
Te1dj1He1hw3kmPVrj8iXF4kDsYUneP6ndm7YR0dErtFFrltr6KyRb1OsHL9yjrVdbi1AvTociXN
NpYyrYNaGXZpmesryzeem2ONVvDK0Lxo5dUdbunxiGxYmu+7/FeeoLQnBdeD3h3yGGGx1GvveyNC
ytKK8WIN+nxTBIOOawJHvu4MBkBes4eAn/rRTuqhWbZjh2hh5aqqfKQ08bDpZNrBuA2x7+LW8rS1
jFLI2rJv8TaIt8GAoKEzNuPOr718GxhJurIC5LDLakT3rcpfe8yX1p3pVG6IbHTXCqnsLJl2ue1c
Y2OyCWp4ykXBze7sfSX70Av9R8+0zdV6IF2BFCLm3moXEoyFHiYqSkI6ne8lRgni/v18KhO/yiPg
J1BapT1NW8i7P6dQlfCI9H7joofdFDRdX9GulUhCbWT6CPF1DOX2x/eb54z8nG8egVcA+64poHzF
qf70IqlmFDJ+Yd26Uup2ReaNcYPqJJvW08ZV0GMfkqNHvx3RJegwYARohwKeih2jiUxKbd3pYXJv
Dm2w8WoEB8ywufYxdWS1234akT+WD4ZEuam3Fjpk8ThtGtB9Vpbgva0jIYwLTBjjYp6lKKiWjGyS
KsFxKEDecVR0xOQ09docUV1HJl5DyBfRVuuAd09+wE7LX8H5eIyd4Rk96KtIjvbOgMBmwOvRqZEO
OSZUJnjrnaS0p7FAYyEph9/0/zchQtzIkWDDi9GM6VvDZiyVExB0Z80UUQfgM7owu7GAxG0S36yb
pLDwojShLBcKczq5o9D3M+VGmeLkUE13Mk5ta4DlOEN3Mq1fdcLLU/6dTG2xVvEXBHKLRIjqv7cV
Un2GoRebLmjus9Z7sRTF2+ihcSgHHAn7ijYXOmqXsksRBObfmUwWOoFM1Uzc/PqdUTJkDB+zfgjY
FXi4TRgC6PIBKUa6KK0bjgF48ipCo21siRkO4n7jY6Y7B2ycErfKmD9+v/MWwxYlDEr/5H4L0IVA
841YSrkvcgM5ryLEmbbfp3mRur6J2KjD7YgcfbqrK0eUa81L79S/cOwlFPSo08Ym8McME6MKhNkK
ogFa+zp2mqGwwpk8e51gtYZr3LSyIhmt+xIh/bEz9pn63EhVwH+BSI8Wf2jG0KJs6hRrrGBKYLto
+NfmX8g9eOtG1+F0ez7opdTYFFb01yCayzj36K5e+UfUTj8KGeCf1ta3ERrcG6kQaGStaNeKg46f
izpFFL3UsjARw9k6TOtVD97Xr3rHpQTeDpJurAgTq456fptV+k9DeZUTCwfqNl/j0127U4YHwIQ0
2DpMpe15NQI/fsIqIgNpJCS8O+ECJhlXYf8+egYygh0CDnlzAc+zVKFYdLsVwUzhphPGHJ9jRYwm
Cny7hIvGxMcB8tlB1TrAfbqVuNTtLHtt7qZcETLJDEB8y+ndHiCq3wZvY9pfM0qEsCJLF4LpQq3C
3cfOJq+kfpi/VqgrHCxhDa741jaSRENe2/nmD1PvL0wt7YUcxwIkxyIQMlHNmSWv1NE9qrp466Fd
jhJzf1AxHVjJuDahbJo/T8mAj1Ff5HDvYjwKC5Tq+R+AAJQtwfK9CplEGD0iy1KR/uj9Md9k7bRF
IOixCMFntiYdJL93AFuAjJzMBIEXrQFIHSFfIMkltvJ+I+/0K2wZ+1XUArrOhV53gCNDmSe4Teh6
vhkjzKV29aYfy3AX67wbY1DcJYopxgBOKraeQ5e0H40br0CStW0B0WuIxk5jHqztyQy3oSTfhAF6
unhmXocIea19rbXdGImNMsBTQm0dFdIgXgi+kq8zqwbglti/+gyMs4eoMCwOHXCZgQixfahhMLUy
JuEBIOZtxy3TWTlHr68dXCTvOvopWzWPfddW7GPXIi5ZI2DU9HW3Ly0crvsq+BkjV920RGL/Eqx2
oc1lMcWhxtUFWWM+yAyy2mpbRWrWWRQ8Dn2Nskmzpb/P+xfK7zzQHVy6w2aLopl/oUY4g7PmMZnZ
ESA5zQGydNY6/HT34hKb+wDucWqMPUxHcrzNC/DbVnioqe7dOET7PPE7OpqdfVOVRYjQePZmMMpZ
aZxANyyw7qi4DTeSB9g2QgXUH8bXMgWAgUrLW6lEbL4w9FdqaJdX9YgtaLrLvOQKV9Puwq+ha7lw
xeiGTNQiDEB1moWHBCFuK8+QRjUU41dtIXMN1B3dXSn5pURhuEb3+GT4+jqsJuJ5kmPPHDNxn0gP
vT7c2IOFkEce3wZqlaP8JElro7S2KcQfVwqw0a3Thmq4vuq7iqDIcuwNs/Xc5qkNw3JDI11fIQtC
tayCaswkWtuSuM9oSts2emaS1EDP7X2ovJ68lUznhKhLsT5lKCytekmjte35dyjK7CejQGqvwQ+v
RmIrH+U1JhjBWpmKv1pa9BSPMaYTow+IpclL7RDSJ12rTYvbYoeS70QPtzNwfIGrwp0KtwC3lMxt
i36TiSdyTDDSTdGebfU7lZdYWU5YrHT03FZ1m/dbr3iIS6UVGOUj8N5oE/V4WSvY5ng1uS9jJmUz
9TK+ycG2a2TIuWj9ohRJ3hJpCFzG3RaxxmOYpJvAgp+CPMkKFFm9tut6B4A9cfx2G+RNshvBZGlW
ASjYQahERpvd5/qISKM3QesdjRabrK7F98sO2H1ZMdyFBpYUEImUXnulJ9RhRhhiVh+OqByVaAb7
ST64varXWxV55NWgHQ2uMNnRyjWEyhQvIwdVPgV9Kww9zKb9u5qCjyBjapkrJY4+U/wT6W8Hy1w0
eZXalldqiQ8PplDdykmGv305KLYV/sLrqulLFxDJunJwZUGG+HVoC3SMwz5cnxlgUrlLlW7adbXs
01xYK3jzRl20DwDrImmPdLI8ZPhqSw5ElOTSrbTgjEQTj6Sa4GKB25s3HaByIA2YCs+BCd/ZSO5d
f5K9Nbi6axoSx5r8GimdeA1Ewllr5F3yD6fMfBzrA8GJ2BpefWfgPHEh7xLV8TzoEOiYmxCEURyb
VYuy7OUmGHBQ8IyTQ7KmUJP3es5nSh9Fgy9iYvF9pqcuBQaKU1jENLfAR89yT0xVWitqjR6Lv4Tm
7mhwRvTqCRDYM+XObWT/FsjGZNQwCASa3wfMjZ0sP/KdIqxk0g9navj6GRFlVDvER5NfWLrjAwRO
qei0I3JNEsY1mM0gR3yhpb3QOhJMVZ2WnIVa0Ly8z2zfksOKCatu5Odhj2hWi57rmFkYPCYXmnHm
Up7++XmzzzONDa3QnOcFlXRIsmKP1eim0BwcefpHKc6PGDLeYx7+moCkFQ1/Jrq/JutEEr9WtU2F
VJGCW23lBW+BQnxCz0mD1KK28ZsYqPYgrigCd0bhf8h19RhHhyLKforZehOW9xJXtpgMFlr6npoP
kQHLuTOFAP7RAlnXgSGRKqCRFprhJkV6QpuarP0mQj+hzrR9FHkPirMuQum3mDLIVXIUw0Gz4LAx
gjf8/L4Cew1fRcQ0Bp44K2QH5Gafi6x/UbX47futt9RW5fOdlYmZJ2lzsq9VoYpqTvzohME3jZhb
szfXtnNrWFu57HZllr/g6YSnn7H7T55sAb0UM0pgprO+UDumqRPrfMimdZ7GrnoMhmBrafWjmArV
kE5SQG94J2yhgGy+f/a5mJufcfAXJg1P1dCtOSqcwiqIk4zufdVGEOXwkhu7+EMg7UbsQT0odE5t
c/VW1ZuU1a/0fFy7xz2pDp9HC6u4sZdf8vZ3GEd3VS/fjCTzk2NvBYxc6TwE5suj2AoD022e7ir5
7WT5DwjS3WQoU/J0cGdd/g4m5dGp77HaPMmFfesE6hUUzCxrSDoreEpdpiHWYJ1iK3kezYTrc5TQ
NtQunamliGdr5hlqKP+BS2kjf1I6QYEQvX0xpxU7VmxN8bLfr/xitGAgDZFMc4j9s/ogrSFelnow
4CFTvgaMDlRgNgJTgDHFdV2a2+8ft9hGon2k8JU13bLmlIM4ymvNbwZYPoPzVNv6gzjj6Nrf4fBG
j2MbD8ZaiuM1CO29GKqJAG/K0QXgqCr28h/7TQF7r+iiCWrMesxjXhhS6Cvg0jKqdPux0cid/Oxn
0cbXtic9nYeRFGaGnQeYmSFyIiLKGbrUNy9ifdDfvlFl5da0m2P8s5kamP/XtO/2OoHq+0Vb+kY2
/R/TwdhRrBw/5lPWTeaq0g3jZW3CwTQJTV2ilKM+IBm8+jcoGuKb/7E4lgBcOOD29DMb+tPz0hrV
vEzW+3VA+1WSMBZ3vBvH/xXkDPJ1xmv8d1sjKY6hzXTv+9+6NE63oJ/DwBE2luhsfP2x1hRQzVbs
fdJlh6wi+8CB5FhYiKUnVO1QqnHPsBAl9W5lLpagBqsT5gC6fT1EA7F2Oz2HzAsaXQzhwiJ6Mu0d
pW+qTU+jhexEiXoikJVE7bEojqcL77/AKRTzMAZjfBIBvZ4dKIA9U9QqwAHK3HiALnhGgpVxfutf
2W30QSWyMnDaDeP2RhG4iKrbFo2272Ahmkwt4w53LXRvUaiG9tteaAdoS52Hz2832/cCX0yLFsQb
6jlH0NMni/2fZv7Wzq3bLg2fB9B3YohX2J47YCUXMrSNsP9Ue85AWBUQ/hktOmOwS1IH9KZ0nML8
SiA56TL1avKrs+WHnNvfmIDUWPy7AsYZbVoJaVvk6l3hS1EZiCJyiYmp5FjbF7I3Id7/x/51KOqw
EMevVZ5XyLrSlrGSNsNaq7x8JRIIIBB7cYBH5rACAKl55X0Lm1dAP8UuaoIoQMbIvzbBOUWRQ+MM
8dkKiVsreR0pdTUr24jhfwX0TymM02i0jzjVPbAYH2VZPgrinoAA5nAKV3hWpq63F/lEXmUbVF9r
Omdw8MFSj45zFQtsmCAUTHa98W3vYAAeO98vppJgiaHc0gRcCYyVn4bbuq6Paf8ANZZ2S7qpJe9W
k/zr0rEPIvmRAtJOLPXghAiQfdymH/KbMvk7ARcRKZeU9G/cHdQwAD7FrJjfHJTWk2kkb05LvV76
2xC58yqJ7/UJtnkunpRH0z4s7dP3p3tpEmZh06Aa9HNNGlOzHGMsDLL5BLgFt+2rOdaYqXS7JDIf
xhLTVBPQBLmGxV7ElPhaYlBTkbz6GOFpTnQhT14qKz6/yiyqorlalU3XDWs/j94YOB6kYkowJOP6
I9kT4a1oyscLv19d2ppIuMD/PDsFi/P5KbRWiKfGsg9jgc7vToCF8rK8kx4tuX40BHdB5J4Im2wC
6SSiAZzpC/f94q/W8dKB80wDac6U8nSpjONEvICXHXvNxglQ3w/KVeiBvi2mH8EluuvSZeL87wP1
WTyMJt0L1JDDGJ0ZQmACplY+CZCGQobllcVLWUmAxQBCVcGle345GhsqSk0aHF/4E1/Xe+CK6bKW
COAEzYvB+NUdiVduh/mp2jTPSmeczMl+iDUPkyAJ/Q0Mc853vq1lH9IUvUkYTqjWjz60d0n3y3OU
C7vwzIWbX7aUmDrZHpJQ6vyD+H6b0Ncg6/am6aazERtv/Luk0neeKbxtnZOIxpEQp0fXHb3lK2U8
6nHyko8+VkTIVCDrMDIfRQ4Fjwaua20P12AnJfmqtK09nUT06r3qhcMG7njaipxB7DInhQFobfFo
bV3JitKVMhJC5OLiJ1jcAEyK4bHb/MI5LG8MQjWLQ6CPCVl9JeOeShwFz/wEsPMkKj+fxuA/7/n9
YVvc6nA5z+g24fT89dsXfhBJqSVYFxzuBNOGprNp0GBkgDhDg3mvME/7/pFLyCD85RzlDCf7Eyui
4YanFeJ+FXkl1mFvI4bPSZV+ZHH9MuXVq+5E1zK0HUWO93Wgn1T5YgW5lNuSu4EkpVnyJ3Ykj8ws
MWIwzeIdbC1/CyvIJqqKfAcJR5rScEQA74kZxx3Oy2+CWBtmVwjoXAh26lJnAD6mzJSflA7S1NcP
YBmdFFJ4487ABaVl8s90J+5R/aqN6sNE8oGv4bugAIiPk6jGnvbcQ2ENJ73gGDoeMMiIFzUh91lT
8RI20pVi2w9hbT4E9rCbSv9CCby4Y0TqRjWkIvoxA7QhDpV2psAoqrGys3zpgDzCOsl4OYB04sBI
cXipElnMyP73meosQkWZ3pitM8Fho+A1DcqNCbmUIMl+hrZ6KuN2O9qdG8CQDoTvVVbfW0yJRNwc
Nfk0lPqD3TJgjv4KydIiFdwGzljKR1aAlM6b/MWGdNDDMbCi/ELoWr7MhToF+EkQt/NabqrLDBdb
ZuWeD5Cl9d9wsThZJhl75+xai35OZj2B7HjQBv/QT/kar7iXobLvxnZ74dwtBhlYRiayVQIAPFtF
LCcpGGO2WmMlby0y8yY/VzQIe3JYNPLdngEOfcv15OQXbrilZiFQGh4M+JJh9bnW/HSn2wUZTyiD
vZSn7qZL7B1gslNVlO9DUOHTkuIeCuLcVPE4i16nLsUcQfnhh/YNapyy2w3GS16tWyDUim7udK3Y
Sv3wMxvJjRMhZWeqWOmJ2Ow31SU62NJAh3cHuyyEDv8EfaE8amReQxKkJ8G9ie9s7T0WhXEQ6Zmo
0FPQ6W00nSr9hx5TaQksc4VnsZbZT9w7O6BgO0HhkmpGyuIoZ0Z+W+vqfUIzroJoLi5OhDu3k1/h
bCD/vPDdF1L9L+8/q2d8cDBlWJBd2HL+hgl0AhDA2oqHZ0H9klnVSxJ4CKrrp5BrVTB0L7zAwsb7
8gKzS6ZhyttkNmfArs1DDdzTqa2HEESRFeGlV794ibGDNykO5/dPXkoc4O1QnxNbFZTGZvlrnue4
N2k8GVAOJbAxPo32aqrWqZquvGa6qWhfSkGz1iUgBgmjCw4onqivdOu3qkN2O8TXPSL9WQTyyxCB
B1NX8IYIgAjYMIWPznQegtxa9sC3wuyQ4/qmVZNr0ftuMYlP7cdzNnFxar3UBOW3IQVDS5DR63xA
3sTWmJvYT6w95jWFE4vOx16saiRciB1MaG0aYzTDZIQ5vl/XhXjMGZYtZDEgRiHd9/XSClHDUSSL
R3c+pAYfeAAwDIvYH9r+hU+40Nf58qjZ5o1ipUJnhuvGFJMMIPhVmJ0h+BGjPbGy3/+yS4+bbVVV
qlMQNdw0mAwcbOJjDOOW8QT2qYCULg4Gllp9X36eyFM+xUVZCUOzHPh5ZaTs8s6/avXwWiT+iL4d
RPmapey8Akqsq4KDmHw6fnR1vv/RSxnZl7eYHZO6kFtdEXe60NPR0VYpCvmaGec+4nuq9u+U9qrs
IU8BXNwZ0k0WOYcLr7AwTeIV0JgCOKf+Cf+Eom43qTipPYjAVdF29w7JVuj778Cb7js8YSIMT7XM
koE86LfF4GyTGkXlYVrlYbyrnOICM2gBQsALgUAhL+N8zWcMTS7BPsyowj2sK8y8YFTirGx1wA06
vC4TqCuWcR35lvv9QiwlhLCAEZZkwgH/di6jyLjf47k0m70Krn6TnjRVWuV6VVB8JO/nyqzxf0/2
eJ/jN6PkuI4mw0vyE+unD1zakMoeohdj6B7bhoFIpd0oRXkkNQH1YTyEk3dICfrfv/PyLoYjI4gV
RPqz9MinXdwnSRiUPcNYTUsfhmQl4rwgMoMpfdSRGBetr1q4+PpDdKtjIEvW5mvZhbO7+MU+vYWI
Wp/eokMOUIMn/k/b3PR+lt5wV8GlKLpqm9v5PoJMIyXhhQC1IFAEN1Q00iwTIJ4yr92SNEFRrKeZ
afJLHUZBooGmu4GcPyj4oCW1dOs1FBVq0qyCKXv4fu0XAxYgKSFRJTaNSNc//Wj8Vyd9KvnRtHE2
CoMhca11U/2Qo6wR6Jd+7WLkRw6J54lm+3wmAG98GhzNJ+Mv2ZDcd4gN7rLoWrSg/oMf9ulJf0Ti
xsdhnCcx/tuKaKzAELLN7F6MGW1mPd8/bvkzUoFh+ynWcg4C88LeCdKeSrjN23f6pTtv8FaOp20K
FU3Z5FXcpCVjs1ILHlL9X862GNP6f+f3//Qy/osmyn0eZo1QJF78jowSBGpYg4g427zNqFZo71CQ
TjIjs1i7Gkv5UanVFwkvKdg8WCD6u0IAByODQy4N042nHeF6dd2v2HYesfrU3Abv9QvxaPFQca6Z
+GmAA+doJlDooY6FJ1JU+YBS40eXObcTQ/LA7Dfe6N030J/ti8nN4jb7n6einj3b1U6SeGbAUwGm
XQuKopjkdBq7vFFO33/4hXqWG4dfh5UdIVef3cATuJsiGVn4iLtGjLawVX8R6XpdGrejXR0T0Qz4
/pmLm+3zQ2cXLoi3OMPCnCK6LLbYN4NiCZ7V0lv1Vn8QOy0sQOD5q0m460nNhUC5tNfQrhP6CgLL
8kfE0uzMTEsilhifK6oHeKx6ETOrlP6CF2UXblJ9qQBhfAgkDtSfqZ4RqJ9iVG/lhtLmJY1cUXBH
JjpHpNHuEKPYm5JLT5h0a0VauUmoPTDkA8rUTisnlt0ynN7KOL0GL/ee/BxyxstKWL1WI71JU4q2
3ahenUm1gQoGhcECfzQ0yfP8RVBGpWfJ6D5aA3Pq1vZXfmdghcGsRU7t28aWnrtyNTIoK1CQswTp
uAHA/W9om4hYNetf0i0RfzP24pKYbefWUIoapAzzurS77pMQmGScumoX76VSWYEexs5SOyg4cuHb
QCMj8q8cP8gv7LpzM++P1yBpR2QWFu4f+haTrGedisvrebCVNR72jbZ+36QqtXPyHnse3U8hEtSY
KEp3MJaBpq1NxMrTtAXVKWA+wBnXVhX9bSjZZrDMNzNsnwRWEaJ+jpIu0A8A/i5CuB/qCHIuE61s
ozrqflvi0NfgdR94uzbL73Sr+h1I8DpQloUfgNCB9gBMjomkmCYLnEGtpz9lq7wAGzirFcwXQcV2
k9LlrC4y+xaSnYIgtkFKjSqmsj0Pi5LgLgbqklTBO24lLmjgdFU5+CQ71nOMfEGgPFiaczIT7UZL
5Y4eSfyeSf1LZvY3aU91SMRAELJzQzpQ54ZFqJQPbTW+nqdYudG8MtL8MfTPWG++Rlb9ICaZWXqh
TbYUqiHQYJwAOU37g9vt89r0z/llbX7qWu0a0PQdQOEnasP73DRXsWWhw3YhlpwHhX+sp2B6IlSo
GQiRfw3VWtNHiJcEMP8688bzNoGvjoes6dV1NEg5owSzXQFcOwFS8Fe9UJKWHMnbBWl3j5DP31H4
OxzVW6O1T/ggOxuGh4cgeZzUzEB3t8BPxnMwtvVxtjcLtOjtvhUAYkR7h+war/tmGxXRKfaKw38Q
ojViNHcCjQNyq6+/S0WgHIdmcViUvnNHO3+ODRnVZW/v0QVQnCuVM6MzZBwNoKhhe//9888z/Pm6
kgggLGVoDALPjcVPQbMZjTRIpq6nIai/GZ3i+taIqNrkF6s0xliBkJYb1bWmeYcafWi8oN3cYg86
g4QAuXWDbtqNlSoYQ9uJKwIblKg9iSLzf7lwZZ0ZJ8jcaNDuqwnxW0/ZKhw2x8+uaehqronp5qqV
PybfsFZyo71U5QCQQL4fwBopNOmT+Cd2D9el8cNjDGSU/YfcSw/maO/V2nuge59rCHJ/vyhLwAfo
pbQQkUpmMDcPpFHn57XU1/26UAEZ1030HNLjbssWPhP4wxLJ9lQq8SDyrydbQr4we5Oj6KpvAOqm
00FL/5665jgM9q4biFcCoURH2U6k34qkuplFKxEFXNmlGv1VKY/fv/1SpgGeB80feonQsmY7qsuT
DLtvrsFahn8uMhvFiK9EA7ammq3z7p4+4/b7Zy5d9SwTimyClUtx/XUXl2XoDH1boWYRBnciTolE
yu7sfSj/6HHKuPCBzlf5H7sWLStSKsoDc96UQjpryPAI4Hl9ge9S0MEBsm9LX6tcAcqZvPBXYWGh
m6TdP5AhFKGvlCpciVlcFFirfnr7fgWMxSUgPpkgqiybLO/rEvRFjf35SCHheK3mWkO8iqNQWwUH
q7IhBskKuluQo7RpQG8hkDDwhCehxP77qDIFJTVg4jeQpfUK+z54bgSq2xuDu8GobZfM6YMxNTSI
KrhTc/VUu/Xkc1i7scBJqnvCq/XNFhihsW+PUpHtR/OuKQv+YCl8t3zNcHudzCVx3NZQsVYlQRIp
URE5+woNl74kR5IFgx6H7XZqVmcYnmUX0AYb8p9ektwwi7ZJIWGoxY2rNH8FuKKqSG9+v46Ly4hl
CNNgE7TvPE+uJIgAJi4SZ53E0PKvMC1/Ed1rM0HCkabc949bTJFp3P7P82Yp8uSXkY3EFadl0nZ9
a51GrQbEoTL0Mh7KZLyxS0BmuXZjJ+29E0Yf3z9/6ecy92VwQzeG5vHs4FSZVeAbLoRSOroutbPT
GvsJu5cPusCbf6OFIg7//OCQkdHO5cbhn6Ii+hTuY1DPYZHS9vGTx8J6yyPptjKsfeyr6zHO1lI5
3YhixKMw+f6HLh5Zna9KHe2I2fosLJGtFn0+CW0WOvOiY3MjMY4SyU5Y+Fc5A0TbQ5OGEZnTI9ph
FsoNc669CKJCrfX7t1mKkZTgDoBDnRHxvAwuJ2NIq/Zfer9il7Vlw7SPoVEI0BZi3n5QlQtBa3FK
AMUFnjUK9zp37te190NcCLDZoX1lmxBNnLF0QRIiDpEd1cpjookwjisH5kvRFG5fF8+9Hj+rZn+s
wyolosBMrVWMYPBkU4W7kWH4jVuZMGUd+xZFm8S1CrzJx9Lh/i5wMA47WBecdLNWbvog+hnL5XPe
mb8d6W8/jFHwdnw3VdQL+eFia1E3SVWpcmkuzoEedYeNejsAo4h948pXnqzOIrNpKEUSI9qKPD0D
VorDHW73SrmTtHDF6DzAjiJNV4U5/Za86RiV79hxwDSLo59T1r0OinUlx9HejJTf8LqMrl1/vyUW
u9OGmKDy4vw1H+JoRd/oZkXkkTJ1M8XVVadlCFvJN5GVi0bIRqpWKgJNiPmf2sTf5Sm1yH/yDijg
KfSDgUnMt8gIA90MDe41eICdi5AM5jJ+/COhPx4HjJsl21nlavPa238pSQm/hw1g9L8uvMVSIS0E
XFQobfT85jiYGvFrSxvZqIFnPoRl/6rJECuU14ZIoRae5mrKQ8cAYWjLTX0xJC+FxE9Pn6OUYBhP
uY3UGpoT8XOKeLXrAZ7Q/PJoIV/i5ZewEYuRCUQXTgC2KNjmN7fWFnnewWFaR4l0wEp9L4/Bj1Gh
HjX8KxUvFpUrSJSKVtbfk5lv60TaQPW6Ghk0R0Zw4fws1VcGIsFsQ8u2MTr6GibUbJCcQRBeHNJq
fEKOOFjuMpY8B/Nf0aWY5PrYxMSr7z/74rmldcC1C0oE/eRZfMKWTikNTwX+gLSz6Gh7YpKs5ty9
mXRFbUCST4PZSoKN7x3NCRnvGKq9DG6I9Gql9N6+hjmSkXFosYnJyG5UotssrT6KPnqWe+vAEbv0
1udoMr/Rzq1MMJ/IWJyj7qcbTc/CztBqky/h5Y2r9q/oeoG9aoK71KbyiJk5F0Jt3Bz3+rTXG+kV
7KcD8Kh5nRSqbEUNUlfRP7xe2/gm0MMme84m80ALd1eKUnCQzGPaytdJRygdAXn0wV/w2gO3LbEV
Ck8a8UBoiBlmdB232VsM0LOT5Idadp5KtO8ENsRCxCK0dl0Xgx3A7sioIKxjjEkUc6rrcaAjoAMy
cPxfYDN+iE6kGAgag3XrMG31LfQGbcaeTf1hdNl70JmnyXQe/KCnZFOxIQmatz7U1hJW7ohANPXa
UrKbwrLIO6MLkwCRIfyx3gJKZHKJIaMyyyD6McZAIWZglSnDDTS1R6GSKHqm3jBcVOtdSFc4j5Cm
yZEc9ElmDwu8Cakdm65pgOWJKTn7Mflvzs5st24ly7a/UjjvzGLPIFCZD+Tm7tVLtuwXwrYs9l2w
59ffQZ28BVsSrKpCZjphWPbmJhkRq5lrzPSrLeNt193iNXawcGXr0dxFebT/82p4T1HDRzsmMhYs
Fd+MuiWdKCZXRT6GKPeqqfULu8lPVZxs86wEbwAlFKl2WSMR10zYAOFNarRPadYCQQ9//Pla3qO4
gm9l6ACbSVc1X5+oio0RDIRKmnWoju1sfM7F+L3Ot5PaNphtiWu3Ty9eMgu9166lFe6plAz+hDOl
F4YZb4OtemvuPBlZ0Cz8nXT5GrODpVFyhWnlB9HVe8Ual5lFTAdIiKAmvQqqi4bybCVp9L4EObNs
mAQyg0HoHB0m84mmuMUl+MHVhycjrL/X1UQVJmWYdkm8qAK/uxAVvdRDrHS1B8ZXx2ICmWUbN2RO
ppRPUE7uZt14tMP7zMme4rjTsTJTYea4G1lV7QfRwTsBIx4kEGo5mRn5fr03Lqo1RuaMuGXtN8aZ
c7OOMq0v48jYE/r5B3v+/ueH/l4F0YU0zvGL+EF7sS/9NVRPB02bopEwCtjOmULXTh1cUsfQ/dEC
mdDGPPLrVH9iN26t5YnvfFtU0X2czf48h75hRQytMkjU69h6YOg79XhkFWigfGlSaSLjY2tWLnE0
pSY6RY/qfkpcNCXjLmzar9nawdXyh1VrEjLl9X/4biBekaGumfIbLDHqsVqHGDZsMj3dySVMvSLp
QYCX+1hfXRGWktw39AV+Sf6gqtD7svuqnRZvqik8mtZ4lYlkZyqEZAUD4R4IynErM7yhKRZPuRSe
7qYK/oP5xsa4wNfsRmykkngK5pqHviufc4eRfMvOvhoTa7iZms9z9iEf4L2Y0uUB0htYdxLxev9y
W8r8/VAwPVb9WBz9piiX74ph0KVVzccs7gYvh9RTSvsW7OJJj4eHj+OJ9851VM3QOHG1YYj2xTP2
lxOyjkpXlj2l05Lwe0qX67jX7wz6MZVpY315lE3ybf2j0vwaRxaye4TPcXq1zNkz5l8bZx7uuoXu
5LIfFFKL2gq6dLmzKmXXK/V1kX20fby73f16wcbvEZAdFaIyXi6YKWNldq7C6tJ1J5jQ0Wcde5x1
lMIpi61wstuCHWwEzqWZ5Vad2vM6aWTy3RadHCJNrlonuYny9ptV5J/bNNn9+UV+5zBcGeYktRR9
HOCuv1+pESpKXCbp39OBmRkdkRw/ybXiKW3xQan4PYEgNsYkq2yqBhCVV/HZkKdVVhoj5S3TRi4W
3TdjfwvF4WEQxoUyIS72beneRk5BgxHlaTMA2q2Fn0pj22gDClq5X9RmV11NkdiavXaZaipNYCvV
8COrdrFKabPPEHpQzuwZ2/zzvXpPSUbnmYPMWHfRN0XCUThR5kYseiVKHox6iMhtxGUWKzeDe51w
qEvN8Scdl0TtgyrPe61BF59neEEY1rxFi6qEELphUtBNMQb1wHayPyQ/mnTczamLwgBglbdYVOeA
GwR6iDA0vc9s3OydFvtwK7k1rXQTrQ5JUYUNq0lryTNGpgKMVH/Et+6s+H2K2DLPPFEy2cCAYG/j
d65Y9VFZxIk9KsEG16b8pmTnYXGe+8V9MIz2ElTzIzslhboJR1+kKypVVIhtH7yo7wEF1twGrY+2
9qBfCzhsvZ6SvqUq7IQmkDRx57S25XWRSexEucW156/DXHx2msz1iP0tuk/2hRJBfwvT+a7h/jj2
9GNouvsP3op30h0ujMY/F6URwr+KFRqwZGk7M27c4TWn1XXnqZ11PUb9A1ajT537EJsyiBqNEf/y
M57U32tyDsafZQAL7s6Whj8wVuUlqn4nG3FnRvrjn6/wRTT8KuJFcIS/uIacWdVea6uzfhzEQPS0
6ZT+uo7yq1wrPy+LxEQ+vEHKu9Gn8ViU9cMg9WuDlwUvlK2wz2bYsN3ml8xTb0rSR0MiQ9VoDAg9
PrDfXy3sVx9vn+/lsyvWmpMMGyZqSa8SyGYyFVVNZ85Juz7rpvWYC7nXOj2IJTSR/GQk906WAPCu
vpYwjofEuLdb8bj2U/4HaeWbdB71js6yQzHN/3jCv2+R3Ggz762w2RgVm3mzkHFZ4S4z9OtmkLXn
iuSDffLt918/8aWXRv2C0Yv1in4571KAGlM32M2G9XqndPBYDX1S/WQiBraX47RgOkvhs6NAVj7U
DH/oeMeMNZ2a2c0oUEkA3UskPtr+1tv+22vEZTEaTO3vJYZ8M02rDYy4DiZwRONGatWVVpeg5IY9
o1DgttIHREOfdJk8xKo8xXX5gzpa+UGKD2rovatgmoJ0EW4a1nqvlhtGWHmG9rrZmClRkpTKeESa
YhFktsBDDF8UWu3rCjsTcHIgp5pctnMDPYzUFT5LHmKgnLP5dblKAzgq/YVSWCqnFewSOZuoqU9m
p2lBVcstbCjkzOlw7h185mO4dGBalK3djZeQfg44O9D7jiV93OUYYpgaGcCJ3PVKrELpfbWxcSyC
5LxIe96mpf5IgTDarqby22Ugl0iN6Aobl73bq17S9/m+BA7rDS48v/mibZI40MYKDGBoH4scPfzY
bYsxtf2QJnMAtO5R1kO4iUs1UHpHP0QG6v5o1micgamqadmPSvzJXdLk4HKksaNrx0pphkup2UEf
EB+Nt6JqVQoBi4AeuHWqUdnOqD88jsCZaqxhn5IE04FWBYcoK6Skk9gqKL43aZ2pG3s8tF3CumzL
K1EPZdBMURz0rU3vqMH2TFuLKOKLLuAqdr2ETSa2czbVh8nWj1Nqm1Rq+lPryvtkxDdYJuET3MH+
6LSN2M19j9ErI0ab2IU1ZlLUrFPRHRTJca8Qfm1GRb9etHEXhe7XBotFfB8Q4C6YG/vDQl06qdpz
rbiYGOdQ/PJF/07D1G9qt9xpJUJHF0DhVlqLig9ymZDePWQNrmVSyZhdyPQMto6qBGUnykvbUD0U
MBWYsFTnPtEDc+bWClhr9xnCUqRn9WcH1sAUMQOlqDN1ja4H31Rt20YHByDCDbXbr+TXm8aoYVkO
5VF1271IQvM4TkmzqXPH8vVZS46oLXZgfzRPK5UnhvoO7VgsYEWE4gPMg2xUZ8csaS/k0smLcjYf
Ur3AWKIVGkYnIftTBvdn6pqtjfdZUEBj8EWkXJbTIg5mWvPvKrZ5lbdBMUC6bD/nUOc36aLN8LbC
8sCT6r3aANeaquVuAPsYjGaYBJWhrXi1gxqXkrdZqQNkqoeQyfrBoT4UdskluHUlwBF68czJ7E9d
ZNFoF1Zz0GBHFxNFNqaeMGp2InvDDsXztZw7fHm7m8TcjHY9nft6gqy57BfHji7i1sp8g57oBDtP
VczGJwZIAtz2xL6ZYFyRnyheu6qcBqPVdoiCWXp2Mm3jYfxsadFl1ezcXIMPSBZ5XGT75KoJ71KE
Dl/Oc+W1efWF7D33mVFHPhFng9elYmcmdD6zeNwNSuRelHa9y3kvD3gj3A9myQRclRd3WkxxzRiK
dtO7IaWCcxOP8ly34xOWt+Op6sezUqa3zF+b+0JXZpB0dYM1jVvtKmf4Iaa5OY11Gqh9tZtrLTtZ
OlONodn/ZJg339SjHnR2lKI+i3SIrq3tMUSTOOoCxMLh4xnTHDMnvUisJbl4KoY2vijUud25nagD
KMdqoKeD5csUQOQkyUOr4oY1X/m5pYhNZDpbF1owQnWDkMW2gmzR06tMudazXr+la3UBntI5ggWz
WLyxGvQMWfp0ysfdqTrm6kAHBMIzk7LNvnTNeMPKAP03xybEnKqH7yWecrYkPGf6L5aW/YixmcfZ
0O78waYzUdp7wHjKzmrHzuPOQ9hL1fNsuDn/uIWYvxfKxogKLzbYqocyPNGWE5tpQnfAMl3OoSNw
Q1eKKSgPTXhO1+pGXmjIYcppPxca+SG8NSfVNmE45DiPIA4pB+zEjXj1Fyzkbb9OSrXzvKd+M+/U
DJyAavWHqJmLzZBzgpY0Xo80DEqAwIIwe4wcLJOrdodaedO0hMKhs3xT+97nCHZOAwRETwmrKx1+
EUQ/U+wsa9yyhOxDj0ciWJozv5lOuTy5WS1OHanSCRpN5c/ofiYvWdCFlwmm1esvlakn+6mNzjLL
Vr+jmiNgNitchaLq9PJLxAonm6IR6YXJ4OxcKwp3QCuOs120Z33CcbfKMuEjI/zRyIRtu5rHADzo
tg0lR1Vh2Xt9/oLcdmIsMI6x/G7VvZ6elIXqhcamvM1s/lqbs/X17Rjx/Ki+ab1TXbnGHeam2IwJ
lCO2Mtgeg5TzxqqTL1miuDs7pCXGaBoUSFemm3oGzEaxIN9DkO3tKN4ojthrMYq20rUoI1Og2ghz
3qOIwLLUdp6MEtsBac5n2jxfcqXh6m0B9Wmpthr6rJEQaRvathOIzGLBuxSLm5ZASJfqZUp86KDi
QQmd2gDemGLWu01jlg/q0JZHQzE+1a3e7FVRPnTj2KESiK4no0C/UMdsaEbCfHEi3SBJKpeeJvuv
1K2IpKK46fOa0k1sA8NXD/w9d6/C3tyrrNnMvKsYUN5gQF4ElZM+1IUeb9qsjbe0a0lSnh1Se3VO
zzK36HyBYu/HefLNZrzWlD4FGH7htvEUVBaDmhV4y03dKd9sfpKWaU44vpIPexMURbtRW0yAzJBO
/xAV1/WQd4ExVLrPEtSPhaoGRmRs6kEBxVA0AqNNQL+LNRQnwQsy0KE5R2AlAMVOZzWlHTCimToh
kIGUZ1WjN+fVttN2PIApIP5B2WxC4JghyeMTWFNWGcgQcqC1AJSPtZtcMnVkn7Apu9QmFLpV1oHb
y67T/H6eHbB3xtLjkao0uBAtbNx1tFvgjO6ZkUUZhT5NEXlyBGaGtetguOKIX/TixStJYpxGx8OG
Ydo1Ql0CDO8Osq1v4lqYgVTmcG9Gy7KlwkFVMVnaExHbfEE8NRz0RVI7Mwvz7uWX+KI/I8CjQ4Ko
Zba3hL/JsW8TTGYoMk6ldrWEqrFZ4vzznKp+mVjXehI2hyg3nKASebvti+xkuyFe0vGnsReaFy5x
uzVrNw6M9DJL0+5GbyTb/cyHG33lazuQd+kpmupgUUH+D6LcoPMNz1OtTBehznJuECTuCkk2a1bV
VT40qd+ZaEzpC6kr8xA2aCqGIJ6ZX2taMzAy0vtmhqHC9ORj7Y6qb4xIcKxiZn/T0wupZsYlcacN
4TzRfIeIaxtWieq3DmxMJ51rfNppBBa9Vy1NEzSWDHkOi+XFMYYEqWvQ6Ckiwg8s5QiwIFurVYSe
1d6aowXTny3XmOvu3MmOYrg1P1QLB56tEijUTn+djUSCia3sWwC9O5jWt+yH6RW1jfRqNpHdhfpN
li3FbdYlu7Za8t2YZ/d5XnRXg90q28Zost1c9BfjCKYgzZT1PXAdMFLKp5lBdX80h8HT48nYq3Wm
nxV6jWUYhodBK0egU84NYFOim4in1jmdPNmhLk+F7oLCSbTBs7RtHhXmjTnUX5o6vchbpwOHxS9j
rG9HmfUeJsDZoR8z+6T2gvYM4/5HnRkS6Kz3GOwOj3M8XS5UR6Gss/FAHyWAS5robLAy8EFWS3As
0hD3ihkW3hAUcPS8sE3sh2yIkQSXUuEkgzzWrKdvyGAC4Gm0tiYHdh9nB0VX4gNzI1ig2D9jAGo7
E7hu2CJzgUJwqicVYHPvApKovzijhhNyMSjsoe4PQHAaKOLuE1sF3sVGZ/ol1DxvCbUviz2Qr0/S
78Me25TuGdxt4rXqWBKcrpBQqmmtaB9k6Hd4ER2KkL84L/JCZGBTUruyvearqsyAbW/U3A7SRFRX
CeVV0vgocLqOGlHCSkpFap2mioC8LPduvCDFNIrqIi0LMOqzH4a4Q9XkFRSl8mDoI9ejSd97Y8gM
R13pQROnaKVic9+LmH8kMkJvliz4Kb+DG5/5a3GlFhFhrbP8pOgxe0qpqDvdng5ZxGB2Cl9tYy+Y
gKv6EmQu+ASn86deuRzNCF0jvo2bSeZ+XoVPulnIc0SJaEj7J30p7t1ri5TJa2VmUNhWzZ3TV4eM
32ShUe/bsbK3rj61fhq15IN1tJ9M2d1Ybrn4RW+nG9G1d4rKDXDC+MtAC+RGJt1VrzKtkFWYNM8m
pc16mZedFZrBOpPkM2h+lYiWxo91wqutBWhkTgxBaVelXomje+EowEMTA/2cGau3TojZQxM2N+OE
p3GidxPvevUcNta5pJHND47+0g93PLRuoztG5pelA3c9TcDqNiVvqrusQTu6vNFYhD+52l61w9K3
rQnUKhlopbm+O9Cp0BVYRTpD3KQiflTO4wVjn8VWLxOxscL+IZ7RleSzu0t50CunUj5Peq14FTuy
pzLmure7cDoiivO5U/liF5vJ7TIvnIdb02kB5Q9zt9Fo2DiTAJCnqnu8QO4Kpwgvha0fnLZHbGt+
HYhFj3anf07Cn6UZwtGsLWOfi+4mQpZ+Gkys3le/EQAxG2qgGazg5jtSCA8zTl6VBhpOO2l+VJc1
lF1A4lq4YGRXyj1jWqDRS+cb+PTHWc2OYWcIXuOcqSbzTg9D5xSV1X1mSbmzl7i4ITWtoiLy+6xc
Dm1BpGpn82PWcLWZ3KfN4ilLszMmkXjkrNT8q+WLKR5aIL3ldztTtW0Uzs8jg2GHbIa0HGvqVto5
5tSNY/jSkZgCLAlFizEegkldes6YYeIQbI6GIG/qVKDZrlRH6c29cZ1KjKbKdnogh60JhVgTvKu2
UXQBJga8W6NHDBD5sV30p7RbYoLnIrsvZhJnJNW+qriMEFjTVp3V6uzksD0Y0seL2G4utBxiRqlf
Ke48nfq8iS8LMbgX7r5FYHx8+cWBHBOxo+Wz81x2wNvZ0gtZUJ5p0a+q5rc+L2eszLKLVs9+hgkF
Ywy/LfwhDUpFY1smngpGGxz/t7tSra/Adl+52RyIYQiSlpLNwGaUJHXm1SvqpDOvBxmfwQzA9S5N
rBG9OqxPi1S2cRKtyV+feKmcj2RPiWdlFY8rf5hUOlZOKIIpimqv5gF7ygjeraoZP+gsIqqetEkz
v+tGGPtqzGD4aFFYHMebpXSZfUn1axNSQeaI51rR712n+9bJhxQrz7RKC3afjFK0xcqJARYzhVpf
mBTq/v6Ns9wrxohQzYWe08Ns8HS78aI+in0pOCrqkpIic1fX0L9BDiSZ6U0yOU8pnhGEKg94jTDg
ZJDtVp+iFM64zpyV2eEFH7GFIX6fvRCOVzFGLFJAzVSALa/JMZw1+5FKYFJs1Sb7iZryO6/Zz760
vkdoTjxrflbTn0i47iyFyBYZCZ6UZo6GxHxEpbIrnbzahXl4O1viZu4nl0EFA/Wj3Tno9bDejWrj
s64v6s5Os5pMrXeCPA1VsMqd7ec996U2FnNvjt2yawDFV7x7rkR2W6R32Zgfaesp+3yaHrgf3ZZa
3MoP06at7gxaMPZu5avjc0bNn5hcymBp582kakdzWcytzTBzIAlK2iLbGILsFGlwsRFjugRNuvQB
nG1g8No0XmIAg2+93ncg40GKL13x6OSF3KU920Qp2+OiZH0wVypxhQCj7ODHoK+WlXVr2cEazdmJ
caVZm0VBFy1plp42Us2LnUA5+FGN9Y1exEYyTJcT0QEIcfcNNYYeAxVWzDE7nck2lnvopQrdmSLG
3jPvcUYcrhlLK31e/hxaKOznD5oFb3UjXAKWWMxW6tbqz2L8Xn1u0wwv29qUG87Ocod4BLs3XB0i
qnPM1hOLdWrb4XwpbxaG0wge5BZ5NnJw5rEDZhLKrQyfRSIp0jnZo2st4c7g6ssinw9MAe2WuXy2
DajWlkiSnZP3ym6gNlmryXZC5gx0oxTHyhE7LYmfJPH4LlErbMqzfq/pyg9X1y7pe5EY5wielJzM
MdqUIjV2YZyURDYCB59yLwqZbVvC/22IvMacy3pFcd+7vUODWC65P6RoNsZ56IOmb5+0uYtoy5bp
Zuzz3LcnlOfsng5sJXrcVpOEgeGOByerut2wYO4MJ6zcwj17bMJ2I6VrBtRzCeyrTWMpz0iijaAZ
NEZSZUSHcibuV7OzaEG7163hR2mSB6OKKQoCRlhKVUTBbL7K8um6XFqOqM69ycNmJgwL0x0CHyLQ
UuwxN78dxwUIutEMQVeRUi6tCWVQMBHA96wCNrnnGNzrjv4SXTIkWpWuNWyxPcC/KbkplgoShaP/
dIiN9abgrWoLLbDKhVEWkEU7Y/UiUIskCvqaORrTagDVE1B9JwBxREidMONwKDQ2TYIv3U9tpqXM
iEo8lgnclZHInfI6IUUGl1+sxTyo5GNxzkM8voaOWnVlDLcqpIBNSTESy8ON2cxRoC9accdEhLcO
/ROmpKY/WVvdZt5h7NJm28I2gPv0UylcHVo+86BKSGEqhk9fOu6z6qpfYaf0PqiShadWpyvNdF+x
V65+WUeKSL1n4Z+ydWqdax9yZRMJvsXcMWLhpHEd6Ln2WThKf7lQBljcfEdWEx8R1K4FE/fU9JDy
iamTwGndH+h3u2MKUA3Pp9mJ9nXBoJE248ckJyk3Mkd2lQ+4MQlza2TOOcRPLhjGGR2d2Uz7sI5+
yASB0aSMjGpCbjeb5DNkUnefym3XdvSV151vhGidRANZ2xRe5hAfRoMqgc6gMTbLRorA1aJ+0sec
+MOQB9q1m2IXVNOXqAo19HH/xF9lmuVHu8Qb3cDKaDLhgqHBh6v6upXf4DQL8wFxxVKGbJdh+HUq
imln9LxqixW81NonYPoqpZJJUbd1LFv/JWq0eyqhJYl/Y2lfVjuZkG/vp2HaeGm46J5a1UBuQKao
ec4Bwg17sQMRIX5UNa7jH3wT80379uWboNhCrYq+5E1Xqx7VeZ4bnOkS65zJHji+RgCb9+GxRS26
MWumpkZqQtVsfHGkGnQ1Vstz5HzJ9VLZGzO4hiEfrm2iHtB5CQVXZzVPoFTa8hhihW0mJIUsMw4f
sZYEDFMiZMo13CvymCKq7BocQ4VOhWnxxqTt6VQDM5nzeG80DIkK4uEkuzTtWB7mfPqszWXjFXN0
Dl0npnwan/WiJqKIkue8MK1NSJmTOtY0F16nMbT6wQHxth/Ko6c9yzEFAxGA7u/ng5NjmbasUbuh
SIZwjOJYw1mm8EyNZl1VM5wnr10ZcUU7cOuAswx2ssHJ47ykDjgQPH1H60s4DAQcfeZu0CTivpDO
u7TguAuj8sax8WPRStRSTruhcNEim6IMhO3MB0//bWt8ffpgKRjzNujvvp77kq0jiPtNmj51Q7OK
2ITm2so2pb1UUtcN6tVFRFOGz5XtxntB/2XftlkWVKEb+0Za036jgM2Lal0VNPiM8TBFRtDSvWTC
sxwORpx6Tu98phrzUbDwVk+zXjyj6evsD77jr60Ax6SpBoqCdC4dzCPd3HwuXWaRaZ9fKIbWgRPp
j12JpQYHuSeyFvxR2N/Eg/mlaBBwhXQoMTTaASQ5LQykikzd1XV+myxDBH+sSjmh2y9Dj0FXlsB3
EvaWrto3Nw4/0Cbqb/T6fBHObXwGtJWW5Lzq6YZDGY2TyW4SWyN19QyrHnL9JwoZSR8/WYbGpHNs
VsSBauPNKd4YI86KdDfTOehmcz9C/1yivR5Z+Nxlc72lEu0R7OlcuIlxcp30HzSi9beBGpcMw8Wi
wGwhpX6lZYpR581hSbGnKNqLdkx3EfwnlIncz85s2QnCxD6Q7x6YIiWX7si/mQUUFOmi59g1fqRj
3nmVvrJDC80v7LI+zoK8OaSHa3fF7Z8XrfbOomWbFjoTU4LpqdfDS/3UGHSPec/NvKovhlm+bNGG
Vpy6NrmuWvtT0VXDXjjxoR2wDBwn8GejwIsshKVutILOZHo059h3Ccv+XoX/+RvVo/3Xf/H7HxWw
3SSKu1e//dc+uA3+a/0b//0Tv//8v3Y/q8tvxc/2jz90cbe9f/0Dv/2jfOy/L2vzrfv2229o5Cbd
fIPnynz7s+3z7uUCwJKsP/k//cP/+Pnyr9zP9c9//vXticHZTdJ2MvnR/fXvPzo8/fOv1Q7EsNHa
/eevn/HvH1i/5T//8vKfWVJGP9/9az+/tR1sFPsfCK4YumPvWk/iNVkYf778ifkPKuQWHD7dZJQd
IfNf/1FWsov/+Zdl/4MxV8CG0MhW16dVadZW/csfWf/AKsKGjQPBnwFcUE7///Ku/9aB/P3Q3ie1
vIkQWJaGjuQYcSyqmRdR5y8iFjqoZWNmFbqyRvpWBom57nwtxrKjdP/Xi3H9LMS4RCPr2PNrwcwI
fbmszIyGVrYc2M+36/8b7r2tjYwkDCQpoA/jmrIpIHRWGSGgN6g6IDravWgv84E4mCyRgxuTOqRv
H+4Xbxfgq0t8pSJilr+QWlooxMN7oR7M/NNMtRTbB78Ae6hNzmZCLJIa/YGJ59BfqiawB3e7hNQB
J+Znhf6RyuitIpybBj7aQorJsPVrVW1iO6VCL0whI7ExKRe+jclfP6IxojPYypmi/2WeccLniLc9
N/0+aadsmeEzfWW03GeCIpBJ8sGB/AJG+k1ktN4nVGqca4aKau1VdKErLg6UEhnNqpMtYGDRQ3i5
PV0J70RoRPWax91T2Dlnp9sviKIoQpx6O94pZruZaIRQittEcQPH3GEstfYmG4tJUXHCfW/BrHNI
uIv0VyVBYn1xxA9h+S3fpLNIWeIC5zk8LAuH3yf+yJkokYMIowtMeUMcgRlTtlk/eS6Iysfej5Vi
OxTldqwuDLzndPf+4zf8jQ4bfiHM4/W/6AyZoHh1QsaRg+POJMAtgwwbSuHLpblY50naWG5V3Dyk
aQWTku3Z6M+0vr24lh+Mdb0+Ql4ugZFILJ1UcrDXY22dnlVZbsW4DSmGp9gAahJam24Z2CS9fdd8
gEJ99yujeaXTi9wT5fkauP+ygSROaTEjFDr+oHenRREXjPKcNHElZ8M39TvVGW+zxL402/RyfQyV
UX+Eunp9xq/fGPgx39bg8GTk9/crQFLSKsA0uNlg/lDGXNbDclqh8rFhEwpO27Ic9qUpr6Pio5m+
9272Lx/9+mZDWdBmU+OjXb0/NzzbjAKhvWik80tQou765Wz59+b9K1br9Wb99zeFccQg92qX/er1
CrVJGFnmOr5sl8PAs6TDT9m4I/cq9n/+KOP1vvP3ZzEYyCHIPX0t5K1cOqoTgii/y6zLRoMXoo2A
AOiFYZPF5pNcj2lfejR9H1Q6s86UfxP9WgMc7kU+3MKuO4aOiyEkWrLFvBocinS9+cgLdEk3cgiB
QrkR0C98ATN0LFZNW6PaIxtsPRGVlyYAjk69yAcdGWt7dPFpsuRjokDqoNj+wcm0viG/7mavv+ur
N6hZMjZYxMPUCJIrI08DaB0XVIDXqyum7TxpzOJ8oBV//9X57/srXkWmaVupE9ayPEt8uuyqD9Io
O1ShfQpz8xyq+QfPU3v33RHMSFEJUIneX+3YSZdo2bgAN7Dc8dTEcIF4tgYpank3TM3tEPZXDq3V
dc0seX5jx0HFMqK65a8UzfXG//kFe0NZfLnpv1yQ8fuy5VBvVQJr1k4q9h03YX0foFlfrSxaVdk5
jMksdB8LdoxBwXcJkZ+ZFv9bWOjfl8HEGwgThgac9Tn9sn/FOeN3JvYy/mqP0hnZDpNdKD3hvRzT
q2rth42Ung1/6sYgSiyPvP/PN+LN3MzLFbjYWkP0IF1/8Tb55Qo62ieUxnn7+jpidYXOle62xEjD
ts/6Wzj9l+tpYUztSYcT4fIkvanBlGV+2VhbtgJu1XkaDkOd0FmUEHBiTGfSYNIQ4XHIqKL93x8y
0BkpLugu9WfHWl+2Xy7Zrmkeajovk9Ok1+7SbHIrfFnLCFR2qap9+vMtejPSwS3i81iB2AQhENGJ
yX/9vFBOSYgkQ9DXx7UgKuBlh3hf1/CV4qOzrNLReZfPKHsK54Pj5Z11Q2saPTUkC6Sf9qs9V8Mg
bZ4UPnrWutsqflZYnlbe0UadP9gR3uTX67dkEk8FrabznzXz+PVbJgWoLhX9jx9VGAfayHzKCS17
7dz0U08bJd6MY/ug8KYsCSMUbXE/WAC+1pltQ+QHkWBNO6SfAKEpY3cl7OK0HkNDVtz9Hx4HYjPq
iZhTkdm82kuqyE5GUfecDbF1dpvqPDfDZg1x1hd1PeULUTys0XnKcfjnz37nWNLWwR4mO3kcuv1q
22xpCiNwJ9Ed3ct5nYxFUgumbotEctMMvAzKRxsnPHfu++/HA5U0FqeBjB3mu/tqpyqjLhqGCOSY
ojqPq8cTb6PfqfadOXSfJIuUsFu5W/+gmuuNJlHjDs02w8RPZuN3RWBkFc/mseEqlfRC4CkP9Pii
t8ytwtaXTfaVIkCIZQ9DhCmQ1jJWnvYXOMr/UCbjNM7Kg32jMQta9GJTmcZnWG53dRqOSBf7b00e
ekg6Hiud4mIcLV9dedP39ldR5idXr7/MpXmjNOrjGn3mZpx4sutvjLi5rBPn0Z20lz9oqq0TDVcV
lojpWJ5BSF7DLrk0i/9H3nkkx81ma3orvQFUwJtpekMmPSlqgpAjvPdYT6+hN3A31s/JqhslpRhk
3OphD34jhUQAnz3mNcadM1o/OoAP4Th+GerysNnkfbVIecGhGE6ilp0b41UNPWyM4+vMG78byUz1
Plx2UyqSKpsxsW+rzviqRwFKvuObNqFx4SW/Zn4f+iiFN7xJ5PQd53qtuw/tiCbaYPxEDWetJ/0y
j+NXeftCw3161sZ8EVjVogWbAKHUevKbn1CL9p3dXBtRj6YYrDirKA6q4333Lf0pK9Nf4MZwvNGe
tMh06FxM6NIfcmQPamzpFk7U/Ah67RegsWXDMSpnSMegK5E0SbVdSQyvDPZJjtSQO8oiAXMV+6QT
KMjJO+nuoyH2FXqaqcskx2nSsxf0U18Jn74RxV0JYajookOPinrS1fi3hP4PJ9Vu4wyeNPeMUUXP
UZdtEwr2C7nkQne4EnphRUhL9W9TVuNNMDlXDhYq7G8Dr/ulbookoT8+DC3tOP5ClpRPcd2fkqwF
QJ6dHOIoJQYAGZFLaW690N3qUf5AOCUvrOh1XWV7P1MPsIb2gxKsae7pi9SIu2XgdnujjU9KfdeO
6tFkLRq58SUOu2CBFewh7JO93zX7mkMgDKFIspC6WvvVx+mCgrYMlxdXB3vGn0bG1zGrW+DMXzX9
zbAjVrP+cyyamyrZaSKrJzEPpoR7A2+S0b1u4uCYz+VuqJLX8xSZAzCK2pw3s9tpiBkq1Ojr/ggg
Ytm26kGz9W/gmA+u3I1+Ut/U2ODElvFt8qHj+nWyiILuxhyzlW+3K9XtTrleA4TNWREKpNRG0Zc1
xxcz+azFR+R4oesqV/ovL2aT+fldNeZPVYts1RRFv6aIvm961bn+pqMxEnvR2u86DHweJytfIfzy
NRhcxChVHKLDYiMzAfcaj7G3xh8eZJ1OuvmrQeK7Cnb1oPz0VefgEycrhnNb0J/UmmxVtSS8ofEQ
jPZJNg3g+yMiNrLu7Di8N6npa3myyZT4BvP0GtiCufPb+LvNdi3T+VeFGQWcp2MaXat2dAsu6yc+
xQtbCa+tNF21wErD4GfXIM0jfjUSz+c5Ofo0fochEybmY5y3a43IYU6VKw9RKgkDJV1NNfUIo3jp
sLBzS3mtrOp+gGQZwGhSFrpiLlPlJQMz1LTBEWXYh3GK9qjRFguvn75VNmBnrWCJ9OUNyeGjxfml
ZOovFGRRlw6yVRCkV7IoFbctFnIWUPLZSQ7dR8nGotipUbItk+h7p+cbX51uHLtm79ndvo1C4Jij
T8c9L7GD9rRf0wAqI1a0B02tXyqT+KrKAjqAcXKvJoAPskXW+Du1f45D94iJ34ktsYt1tgQ+3HW/
qNkmghC/NdP+qo7N/dTeyctJNFao8SPclY06wwuku/BYud41plYvlrWcBQpcYBKNksfkkR0dlab5
5htQrlzW1KTPr5ESfTcCMCxdabsCIcGIOmzBNJZsazca34Iw2BVK8dBmPMMpv7l9+Vhl1Y6RenCz
R2yRb9rWg45Qb/MRjed4JRte0jUjmTbz9Gi4ynqo2yPyji9OmpIPm9tCa7dlfVc3iCdOh8AZmX8u
b6VL9u2ofQOsvGxFo8pOovvzaTT48aEEpRJ4EdgjYlE4/Dmnc8P1JWda7Y9HOvuEnWayC+zpaA6i
hu5C0JhOMeZzdW5vK6gZssy8Pn80QkBKHC+yJWUp2wZeFnqDSpUe2D+kZIMT77r346WRpLu51J6q
uNwqw3wNpWhhRcFV0ic4lvTfg1J5I3G8NbiGz2ZiToPUfnZjo9oYkutX5XjttdEVF/BKT/WvVm1f
TamTAPvcZ3b6rQFdvIoS59FS43s5fq+10XpN8uoEtBWgrp19KwfrqrXVxyQw1+Pk3vSR+73g0UaW
nkIIt0DK39Q+PsBHO4UGogdm/BLY7b1e0SQ8x/Naxwqyy2OWDYc8SL5aLq0n51Yz6l1VtE/nOeHS
nLlEaJ7et/pV0TYHFO7vG7f9keHsURZgE9QOOF5UPFfq6+CbNCYjlnlvp1ya5o1XQ6ELVKqjpE+y
CnvLfrVRzjTi+kGu3tnA2V5c34jPrKY4TZp5Umdr4+vlMh8b2k6i3CGz4UZY7FpYPFLJsVr/yVS7
27rsXyZ+7ZX+VR9rR7kAC3t4HhquOyI8dBSWNhe92YwnY3JXmdrch1p5sNkThpM91rb54lkHArc3
owlvNcoA5zUmc11Bva9543LSjkHg3Ej9oEdAGSYvKDfvWU6ZUhtfWgbeGtAz84bkqs7ig5Lqr2Ox
DJx+39ThLqY34jXtnexTo8t3ElFZbbpX1fFabQ92mf5EsPdBy6Przr1RQE+kRvAs2a6qt9eJkd02
7CVJ9GpdvwUuBzRjm7HTWtb5eUu2trurs/mlTA/nKoWihTuOh21EsCT5ovGjMwSAw0pwQPws6Lx/
DVLztiDWk6QuUXc5Ej7NczWCZ+quqLqMHJd8kpnWz5NHS4cOpXWXXHtTdq9lKU0y1qSsgiFP71Je
cdazbY62YqSMj4XnoQnTedfNbD5EZfglwqtaAT5llTvT74tFFKGcHzYPUlaRK4Aj88bQxcbnh9yr
LZ8pi09Psr3euy9tiQ3hG+nendSy5LCXtS9JMLIZP6c83KDKRH3W2lQO/bEvZ+MnxPOMOIW7yJla
2h7eQdaxyL0boJNPcuqca0eTdRN7383M29ZKeMjLiQ70FKI6aRZMUX/X6cCXizD8Chru2h3vpbgl
tWCj6h5kb+ngNLORPn6wy5sAuazC+WoqCAoG6dEkWtBpH4yRvQ5oShaxv5TgIx81AnG844kKgvHJ
zAdIDdSvICq9JtSURs24x519XMAFvVK9+RoSy6scuCGH/hCmm5zFYgDAlMUaDfjmVc2mr9TVwMkN
3Q2IQVec3Y8StQUO0O81TgLJz6s2e8pMFh1nJVhlbA475Ubvja8o5Umly34ofLSY59DtFlNiZwuz
z08ZWczI+VizC/oRnKj9OBPHA5+8NqrmWVHGnRL8kvtTC9ubaay+JJOCrobCpW09ROcrhasdyLz2
E4I5Jq0YnyTxdm5gPQSHNNZ3HT8LpPFJmcMNjuPf8zGHplc/l3l81xlRhXOY+WRTxZMDX6Jxicot
EgDVTO5KkgFRwjDL9BFwx4M+hfc6QlKpl593m1wECnzNSDkCj906hH6IBl6hhIKUZ72QQqAJC8vM
rOcRIUzovoDUOBmCDMRolt21Bh3j3NWiZar5YHPib1Q6D4UfPRSj+l2FJ4kF1brigkp1PMGb4tdY
xisbFpmGlotXh9cSYIoGrcRR8ubcJQsjj4C6ADKjHgmpawA/Gv8CELSf6DZ7MRdL6e1kEMt8ryoU
yg0Qkzp//KFGc0rq2W3DLZSZVCzRJeW+6vXu9hyUcgDJUSalBy8xbyvwS1ln4njm7AuvupOnohxL
PqiesD/ZJK33kJUdkJExfW2KMkdbiECZikIgWxClYWDq3Igu/hot5lnuoz3V97K4m6K6tcn0G4qh
QwGDrjt6bfwSYRLjlfZDxmaaaFrLJ2eV+jOwu59ksgsTLzbs9Lq7zFfWrq5QTUBDgJ/jIuOlVV9k
MwV+cyerIgftnqNpo7O0GluFpmOD8dDvpJzuAnhWc/MhqG0Q4cO3IJhez7nOVDfXIDIPEfY5PKLR
8p0MmKiXiqQmZa57OF6G+WQ0V7DSriWByXQYHWUHWry9G5SGRDJdIsT6HabGNQaGxzbV7qowgFKd
kRZMq6x7sCp/M7Ig1dgAvcFDAES+qJUZQ5QA4KZuClPFNNa8zblDLb1cmXl9+88TPXiuXf8lS+fr
NsTh1pleHFP/kjjFKQNFCF0BbCI/2YvXc9QtqbBs6DKEi6i07/y2+WrZCGNL9FRxDDquuh6NbtVT
1R68cqfBeaicBagRhEQMMtQCaaxwo7XzPpmtr05qPsW0BdvAP1Zj/KoU832JGYDXBLeqFawzaC5m
eZ/U3l3haW+NUdwNeX0VZtohxJttoWOz1U/DYz9ZcNQgDwRVxPQYz4quf5MfhI3FS5NP9+UARMR8
68PkZMzq0fOrH/JPEJBjlpX1VAfRc5iqi1miDSPZhA1Kj7EeYN1iDUfKmYQmhv44+/pWLnlN555J
sk0NUKrL2tuxmoj1gte03BcxJKmghlTol9dTU13No/1jmDUgx1BCoOmcKvMVDVs6XeZzU5VrJehA
V5cQKvW1FCTVrOGIAMHjw50D9F0Z6Mn1YCzn5PpXnQ/QmNMdae/SWSijMIiLhY4zqdLWP+1B/Zqo
yQkS0F4WZaFlV7MXPsQphnqJtUzd6SbvoL2/GvaInR5U24O5Jiva2NBYastb1m1/U1morTBJXZWt
GwqsruzdOF2NXQu9Wvhn6roOzujQqwA+ljo+hvNV0gRAycatFMLFw6C6MkL4nRgou4my7oL+Lqgg
M9EFHWgMT7Qx8paSedkDUBq2Rv9KtgkwXSEAjc9tSxtnezQODyNsoHPHiLauoyjLOXnQbUouvHEb
NitTraC7+ieMiJYZz84nmr0agDZMREDEGxxXKKVru/6lQ0cipVkv31IVb4FzhKG9kBTAp7Ea9cFS
SpXS8ywSECzZfen+8qxk1RXZ2lesPYD4JbDVlYWyUdM4S8V8i33tFsrltgHbp/rh+uyZTXLnI+ER
CNd8WNpat9oXlbkSqGgFSlS+JbCtTU/ZL6IV3lKlHcr5GgGCXes5d0jGLK2mw9ZtvDXCra99raFL
FXm3HzSgm2F+jbTsNaYhK88bXpLCui4Le2uDdpmGcm1Gwb0exD+BeW0GWFGF2q2gZFHUSRfRFKGG
ABSRD0nmBm7H6C+GfAbdU3jTurEgkGtaydUNYzNPFCTWG8RvgsBF7y+CCFIn52BxgH49R+PCh3m3
rXTkPPo52xt1eBoVSK1NOpwyRwnvOvjFWEFoyVetqswlYh4RsHiHuNdSb6jRLUj/8+u278qlF0Kx
SCKn2AKMAndrF9bp/K8ub640WxuXfVSkN7MKJcackiPIK4ZmmL4G/TwezSB+boFnMNjgn+O2BUIW
lxO4UxKh3u5/dV2ln0J8dpZdEU8rHSL5WtNyiz9bbgrY0aqfPrdA+BZt2y3zweEm6sd5VYFheuAg
daPYO+DdsgsgZOBmlbQQcgBfZCDG7SbYok/5pdCa/DbXE2eLLRTC4KbnHT0HeeCo+Q5FpVhwY5cP
gatcW5OlYbNGlQSpQKL/qn8K3Sy+CenyD7eBa4BGmDXwwpg2UpdK26NTp8Em1IofZT8Ao484nJTB
su4WEMGzmwKI+SGYoI25HCAQ3BplraBKu+xEQsGZZmQyAl/dVVN8UiGNG2Ww8or+MDIrqyTkhyXV
U5jV1T6shdLu56+myWkD/0Mb+RPQ2p80g2rrQMORvk40b8M2btdzMT0jBDI7dfmYiqhAWU7PWaYV
q9LQ+6sJDuhCnbr+UHQO2EfX1tadkJkzW59PyHmop3aoAAmDzYdp9qr7+P9WIJmdZaLp31VvUjdt
JYz/XPuV19s21uuH3vwau7mzNttx6TuqsoqrdlrEVRkd4iz8MifIQVS2aW4Sd3jyS/UtsJJub2l2
d6LI+11tS3owtaEsQ7ydprzBAyZRb1Hh8paGSnDXJcZwM9bNcGOpzTpuSgW6e+kdYBFcK35r3mUF
0bhZasMygGoHmd55s7j9rrrR1TamA8M6r0mNgxMCIgtD2dG8wykkrSEKdGswm9sW8jrUM6DdM2JE
S2uKvrdRbCwArH1pDP/W92mmGfmEjEmGPJwxlIcYHPmmgkNLJAe21KUWAUQfsi5aABOozJvQrNJb
fPGeCWf43cSjjY+GjunBKPazqKGM+0hTfMb3Ycr29RRyfvbbDIHPEwm6dwKpDDg3thOCcAeBW9im
fYbEU2HZmAHCmsXe6i6ml3Sd6C0ZTFPf9lSPS9gKxcJdQ8k/SXW2CrTlTAQo5fl2mq5qXXs59x2I
Wc45fk3q48FdmsXYT8sfz4FdFh8lhq/U6gTjkiq4SYvAvK+JkZtu3gowoe79+wRhKWuJhAdabn59
MAi+GpqhiGBcSyyT1I8hkhlowu4LOFg6tQl+SJhWO11PDn3v3pNvHYph1ce43vKXotb8WZsD905z
DK1g64XloxJVOyqfi2qaTrPa7VNjWpvoiCAOfGOHwRMyCHuTioakDf0QX7dWQCANPYDagqVBJ8+k
xB+pTwm5bptrLywNbhTmTXpQ9JeGyuBd6k9ab3+hsaQhZmPN7EGdUNGCvugz1V6k+jjg/hODEOiP
lhXdCaRFim3isAu46VGKQMRiB6hrpRncSb1CSu6BoV6l7rMDwvTjBtR7gBdRiAXyAkYTJJugZH/r
fXYoG9e6rwE3CYMf8jaS+OqQRGDfbZrQANUNcqlIvo30R5LUWNqU3j5+h3fwChoia/QIQYHYALz/
fIVRt/sEiiJYsIqih3NHOXPbaeF3KXxlhXcEg0Ir/+Nn/gWlPU8GEmpAGVUTfOpFo7yKiWS60XKX
qd/foEsHB10j35VQJyOjZvm4ydEBAkJess5p2idpsS4CyDjRuRqU0JWQcrWtLb3J/qRD/G5b8LeX
uxgRmHtdFkWmuzQjj8q0ccM1BA9JuzXb7hSMGL+T2Hw8IO9NAgsAGI4LTtO1Lx6ZoeOpNXPqLaVG
JztPgBxn/M8iqv2tIL2kPvfxQ9/rRrsgOHQXPwEPCtifM19oU+bELShAScSiyV+5IH8k1U78+ZMe
/7u7j3a7LHMVZrgh7/LbQtexD7fJXoiesZEbLOqqaXuQKm6Is7GRgecpGqIrxARNWkNSFZeahxRn
1cy4L4xmr6XJ5jMmiHaJQpd1+PtrXaxDpSnMhi3lCeBsWRELuo25DDltURMPyUUgTR7DRR38hLv7
CezxvSlHnhdELup8HEkXzedxdmbqyaG3rBx1L20gn/6toXMR6ibdv3htdXeDE32y0N7FBSDRayLK
yWpTnYv+swchZ1I9FrZiq9cy8QmlSzeHvqQ9W2p9KDQTDfn520i2KhgeOGzbptFpzGp3DTVwDL9B
+8jvT3uXzSnHhLztx0vzrLD3Z5ucifntNS+QEj229gX1QpQc53znBPesjGWm6CvYu+ZknKSbBeWa
1lmw7ahbOpWxCGdjg+rOQYpD8v9FENBA/Uze+x2oFbwFAzoO8B4sTS9wFYFCsDm5rBhpksrpJNOG
ZNMyYCF3bvbZQPyNF2AgfnvexcbxJmRApzmTtHON+d0p9fQleifIcC0HdCRDQlYMrD7H7L3/nSAh
UdzTDLAKf27YqULTn9aad06epXPm0AKwXH9ZsYHRWvlkvuWs+Wu+DVMF6YrDie5cfGYYWqFTBCzL
4TnvvrTTladTiweI01Adc5t8LXX5jOhE6vyqVn52Pr37fNNEfNHTka++RNB5ZKdUi1hvAn8gdnsq
9XRpOKilGODGJ7J/NbkZNj55sYsSw6x8hs3++zhA5NTUNQjAupCAL8Y789pSt51B0mdj4aLEopMj
06TV4v4GTYdFb/Ub2W8fj/vfVwBP9cDemPQ+DFAMf85yrszqoBYGhxBtE5yDtinAQSmZRdTsPn6U
bIw/Z/iPR12OsKug52KkureUOqggal2z/Y8gy4DJ8aFwbKQrPcBPf36RMvYk4EHtLS0EH9LmBoFw
kmYww1m/kY7Wxx/13vgxbKam2zpIq0vidKVXUVV2LWwfl6IQ46fV/jr14Hcyex8/6u8NKR/270dd
nIhJZLkYA/JhUviSVoTFlTSryWYwf1Rptfr4ae9c2DxOqJ64CBAsuxePK3D3mYwMX289TlA3UG5H
SZZA1EsbX8rYEe17gWUAg0RZylrpfUPCne5hXx16VMvdqNtKm+uT95L76XIZGUDbLOIVpEIvgxZX
8fRiLtgn0lboV54R71CZgErbPLfzdJMeawTC5TwulBE8B+fVJ0fF2WX8rzfgoDBsIJ4G9PSLFdbY
CPf73AC1320Gvdt3BvRjiWd8pCaHyXju0dlFX33Rd/hfaCpCKfbPaUT+kkaRdE1dynYISx6hO77K
WWNLeXh05yuHy1eK0Hi5rzuVaVaGjaADlAZoD7ajNTWxeL6RDsms2Vtdi3A4+8yyXOhAfw+x6VIB
QJ4JStFFUOQFSLH0acNZ6IRwxBx6ijEma1JYL6YbShuPLUL8ro84Hvqg+aC+CCg7q8ZfSoncav0k
oJ6grPeybM6gI9M51tX4NWu9tevbywoQlFZaB4Sfbyx08iSSj12kGeIdHPCbLHS3SkYZmxBEegAI
Sd7JsA5V8M3o7hxAMTpX4SfxmITYf02rRXSq6iRCf2Ez9Sg3ctuCuOeP8dbOtbUPHEvOKYn40/FR
UuSP1/Jfbgka2t6G7QE8BKsrlNQ/V5I912xqZaTSmEEMjIP9XKwHpeKwt8ufCi3PjJwUoiFaKqgh
JbgBEgu7HdgfEhAPCeylb+dLTvWTZSa38o+SDPvWKeDAB8FCWlymaT9oU/FN4DxD2/5Ah7qoErok
NBPpJNhIdTorx5w+Gcz3bjMDcoZnQ3B0+M4/v2zMZhd2PIpCAneRHqwFcEnQrsJXaSh/xDj90uT7
BID97nHs2IArQfhalnnx2FYFksf1zB1jRnetO5yvMymORAARP568d5fLb4+6mLs69ClT1ggxKGA5
UTRaG/mMDCf1+RJFilzZIGO1/Q8e6TIhxEjQOS+vtiQspyK1OJKF/yAdejeYT8gi7GUway4fOXo/
fuTZI+RyVxCVoU3iwpVH9ePPidTm1lXSnCWax86tbU6bGmmSJOpXQ1+8SukJtPNbPqpPGMFtJXUv
4MdI79TIHnPTJGbvMKAJv0oH6IyBBB9UguOS3FaOQrsd8R+YVr4R3ZV6g1BE+2CShsimE9iH3DQS
j4zARKpIQfMtesh74O2OfQzpOaZ2upUURKLSEmAdNb19HAcrqYzlbvgws7RddTmCufnkPn5viUNn
MTRR7TbQSPxzZDL0uSPg1wRsACAlqxUOTQnnoxraPSpfobv20+yTOPm9BW6ZpumZ5NGY1FxMhzOH
ANWooC7tPt5q0mL0QgtKYbqPOSo+nvt3kmODa9a1TNs2iDsuK0N93qlmB5VlKUCOCuQFnbX7nhSH
Vv82UYql7XyTORvDF8eaPlnsfymiy+Fo4cHODYTfiuvKBvytYhCMDoIZ0oYRXDhY+dbrllJPtAUx
G6v7GQFqxINBwWJO/UWWIp7Aa/nv6CNN/PFYvLfbf3+Zizi5tprYKDJ2O9ifR4q8G+Ec9ai0h0O2
aNAIdK3P9Dbe4SkwAFA5iMxVzSNh/3MAZrRAcDgFHZ7QzhfMIkH8Eej23sZ9wh7GrSR9Anb9/Bx9
73MxyzJMDCY4wi8jgEQz+ylo8O0T3I+Uo+TxJYKoFstOcmzZbh+P8DsUHgNcmHem88IGvSQsKGNL
t9v2mW+Sza73NwZaOFDnlwbkyyCGNtas/KLey6kgtABWnUXN/JO3kGP78rw73x+wURwIKRe7uik8
VAZCNpis+amJjvL1kn8KglX6qUIosilpN8CPpBYiYYF+ajvzk8zivXQJXUtqgVC2MXe8WP7hwGi0
iuJxtyBXXaMW71XDA9KC9x9/8btTzUVN9kIgYl7GIJbVF7aKQdOZmZWUbwpsMXxnNvF4L1C8iWrw
xw9879xEOh3NLM22TRKMP5d1j6xfjAuoDyua2Go+57kCfdF0ZFSxQQfeUaefPJOC9jvzyg0Gw90g
JPmLDlN5ekV1kYAEzZ5tYOtPBSBTAasKQE2g9L7rLryoAyqO1iPAHcmwBEudEl9LLayhSid1MaZs
EfowJYPip4Ri3JtfbIAldV8dz7ggefsz3qNqsTRT4ishdkgkLU8S8F0R+SupXQlmQB00jG1WsuQN
FlJGTlCMO5zGTyq5gdMazMWMsmLyIOh+4UFWPMfN/a3U5oQ6VBBroxN476Xxvcsp7EcgNVmncWrv
JmpmIWpYTKkAx7XK0hfScwq5SCUXqT2poqdbndq2PSgH3SmXMiYCyC/pS+Mmt+8hL/Rc3jN1F81I
vjfGfCuYohHYH5YVcMwAiQuC1eeTBlTC4hhFYIjLZ2N1qRgKhqlvdLDexrfA73+dEcRELpZfHNzu
TUd1ry7eYoIA+ZlSZ5T8qO/v6il/FhClIN160FYomH3rxo0EwdCi77vAfpyQ25l1LLRAdUo4UGvw
hGZ31Q/fNLBqgjhMKg1bWXtaj2kJaqHYCTTJ130C66WlV1/NLHppwUWaQ87pisim4W0EODTa8AFS
cycRhjAo9Np6dKEnya/NHp6Mq13zKg9R9SI4U8GHBoxbUmRvglgUfLDj1HeWfy+VVoELCYhL8IQ2
UAVFQ6Y2BTuaPRBZLXQjffl4m+nvrnjsnTTdEJfzy4q7nyXo66SUdgTd14JZkTFLx3RtTflakH+4
uXyX1SCoLuEIoW2/w8hb0F+UV5ZurizkdlegvbjcNgWwPYnECrd5c8zwWoKOSr3SRV6Lc1jP9J3D
tfz/+BXOn6eFM1tWS3iCg2wZ7Yaw3Kt4qso6FzyaYHfqPNjFxL0e9WjgGAuNNvqA30CKDlFSPaIf
vIaWAUDQWOdsvAY00kySV9aTtOp3UmWTer98mZTXhJNToY798WeY78Vtnop2EkmeI5WiPz/Dcwge
JNVeKnqyl37auavrwp3IXxHTa/z51Gsz5sMsoLZ/kEtnbtADY9PLJhXkqhTcG994KqdbRNnxwo5/
CFFqopcie1O4HQVWTlpoHOpJv+naVU+XeMTu1gSR1pv3WePhmifgKnqMlYIzil0f2ooetcuUl75/
rp7LQAj/LbPN5ef5xDvMYaixHMAm/piw36yLgUCY0Uotio3LOim+yAqsnP5L2xYH3S8XkiDagssW
GsJkz7vKaxfyMibGoHG9km0okLqPJ+fdufntlS4upLlK88ALuPIzuCHSiodjBPTE2gpA7+NH/aU9
JUGtFHcJ7Gx6u67c+r8FtSrmDCVcC2+pjeUA+Hg4WFWzLBoULAfjEbzPxjPRVutfp7lbxfCkq354
EboCoeIX4KtPHUlGQXibeDGai/5GWi8yTVapHQAJfcar/rv7wPui9kYpFeU3TpE/3xeVO98F2+TR
ClV/ZXbAddEdlXQ8ydUja6uezFVnIh7Cyvx4rN4LTDyhBMMJpSFwGf87VpWGRsG0tERaEzjkltBe
Ii9Bt6blW9tVn0QJhhwml8EfDyS/pvilkX1cfG2DOqk7yteS1AoOo0nGW+lJ63KtaBVwq+++/ug4
2vdpyL4meQMCs3tAAQqLaQd6dPar8ttDH2nfupb7E/X0e4RyDl6Qvli6Iro066LdSXNKbktZztLZ
rCccT5Bi7UG/yTUiK36A/ReMb3IgfDys794L8MPhp5Ozos158ZFRNzhl5ZDKGBIOIOj2mMFMygBa
1XRc+GCk6nbdPO0SCrxq4zwgZr/oy/mI6haqf93XGMlN4ZwKlTI0xn1bpstBW4FFvHeT4CQfXGf6
dRo1B8N7bmUgmhpF9I+/45250lkalq1ZhoU8ykV87FVhpDlJh+mAqX6ZjWGHa+WBK/4o7TClVbf/
wePwJjAME7khSqN/Lo24ju3UGignTzwiHCKiD/+oV1hhOPhctOkn0f972S9tIEjqKOKACbhkigf4
j8ye4fswAvsz5nrELKWkmNFaghob14lS7hQzuELpYYVpwQH5zmWHvkQ54TFFPeh//vnE7GjDyr+8
y2a1MaL55HJFLLUs3OQcUf3UAQBGVV65C/tieX7av1S4bv+55S7UwC5++f+XOJiGEIEcdL9NiiiQ
/aEO9vxf/7tp62//a/tf/6f9ln7Lf/4uE/bvH/AvnTDzH/QKWDtUlxHJOrfB/qUTpv7DszlSpTLL
kX6WP/xvnTDvH7SxBJJAxg8+WHzY/lsnzPmHZloWbqxIW9ARIr/6H+iEXXQYAJu4pBT0zx0qDCjT
XeaAfhRyBCmWuSxDjBviud2qxPeOp8zbVl3NWaPv/LwbAbE9lvqEbkodKDsnr763KY532oS8WNZF
1cEMqXSbRwtnt4VdKDBu0vTRtDuQwVZhYwdgL7mLcTDBy3I5t1NwsvQ7S/2Sgp/Mw7JBVifuwaJG
2KgnwbTUitpZ2EhO4jkS3oW+q+w1s3lp595aIywGEtrIPzlYzvLO/750zmNhWIYKCc+SWP1SjqLU
nVz158wUiwR/aQcgJPFNMOx57YBCWiBH5F1DKN04flesGssc11NePzUlmmZBvImVZFl62Y+xDsFr
hiHER/gIqqJ2698W27+25O9yQRfVwH++pyudacQaOAUuAQFKms6qO4bmUm+gfUwqXoSoEoSr4gv1
Yao0pvmjU8gHXfHDjlP8H3CI+k9eAglGEZhjEVuXID5MLc2iDlMWzhW+ZdXW8Y0CHy8v3AwzQbG2
rKZmE67z2Gy34WcPl2Dn3zMFQoeaEGU4TmPHwKfSkkDyt+BN0dPewgTMRDmsL1a1m720VBsWc6JO
m4bCTDUV/SIPCVe5RHCqQ8ksAey8HAvYlGPXmf88Jv+QUPxjSi6LVf98IcJIAGMmV/ZFdJbGg4cA
vsDGbdhkNoC6HZBz7r4xfmgUP9tNU37vgh8za+859ZV9mjFhph40m3L2fn2yQCROvhweUe6SiJGO
1uWV1TUBlrRdhDiyreOfVr/4PugbS09eFbVIiDRmEU6dkGCuSdHaBN8R3xkWSW20q49f5a8wWwbG
cqj1AN51LP2v4pmlIJ0Gl2qZp+1b73jcU9UzYrzZtR8E47J4AjigbYcYicBhJBOvUFkGaH/ltXm0
0Zv+tZ9Y5tUym4T4VWBTqKIcl2D1jphmB2nJWjq5a31yyf516SMNgywtWAJCGroKl8ei501eaZ0v
/clrrwfiyKvMS495ikJfVGEfEwkYMDGiTRT15nLmUsGiSNkMbV0cISkbS1+Dj9/VU/zw8Yieq69/
Ti5NDoGpWoKP+Us0B/s9DskgN5YW4D3kCAoDa456yaG0VRuVTnuexJDqcW/Tf4E/3s95mGzoVpWg
IZK9M/Q4WGZAajRrNram0lWrHMkfFMApqIa7CteAxWDiJadbE3GFE2whiGEzinlQ4H9tMH3f6L2H
3lSEs0jolk9BxnlXz5R6HOsQDd1b6AN/VwdvRRn5B8S318Gd9GXk40tQWCpEgdzk3VrIwEbDQaXO
Rw/wHUSXo+rpBzXELA8SppGH0ZUGlczTIRHYmVNeaWG1Lq0hXmt5ezMOAxy1yqOP3aK2Qu7c9Aiq
BoVTUTEt3z4e9XNUeTnqNmuYYikdEPOy+wYXzZ2yAGITEhGhiQlO7+Cl1qc3cSgmiCMzbvC9q942
jnquwmHze3wppaSmWv0xCxp9VWlGt3GtcJeKxKNV0DPWqqUepANJm2qu3LjAaMuHqxz8X+rOazdy
Zs2yT8QGfZC36b1sydQNUSpDEyQjaIPk08/K6oPTfc5g0BhgbuZGSOmvXymlmMHP7L02CYnh5A/s
EtOQ7sNnqdeF59i5Z1iwhzBNC0IRC/hKQb7QktiZOKyjHWwPsSr8iniEPioBfzRy3Trt1UyVsw9k
Fqw9ZXc7Jd3/qT0Vf3nH//oK3VmBTG+Ylccevp9/PZPTxYs4PxxGdfWA87CAsF0tpC2asqhXy1D/
ZK7AOG/CTC9stOdUy4qza0Wcd/cwlm1zCNskPhq7K08uGQydFQ/XQrm7pgx+FOHYHiODMjbo4pto
gdOHIZHK+VQ9TiFk3xqrC2sguWsDFiREGBbb2Me4r/osfjHx/EmMkbPORQVAwnXfOkK8umVm1G11
aOTH8WpXhbkuJCke4nCE01XNN1v50RWry92xbZe3OQX7z663iSKwzVL5az8pN9WPfjSYHwP7mttg
1AcfN7aJsIGlgzVsFuUeg7BY9RahiyPhAQD8YT24tLKdGJ988YGmul/VvhXikHIJEWSbp2MbF68e
s+cZO/lm8MC2xbJ116MlCCSoyj92ZoCPJ/Z4WDqW6hnrwdUyT/GjG0DvrBbyFB0bDIkroXwM1bLD
75Wu87gDNuqoZhVOyTfsu+F+9O13j0jjm/R9ZsBqequCj8Xyw1WwEA3mdEdIy+GDO1Q+Nnk/wmqd
B2cWUsAuFauQIiMlxpDss6aWdTZNqQIyzGe8bAaOCdUryGipBN+63iS2M+zDMhLgfuajqEoGJ9Vg
b9gWdqcG39wAed5qYT319xQwS/vPpnMxjdJhbjI3ydfo8eH+O4r2N7SaXVNh0vYnADC5iBU5eale
TxXpFEuV/ADgmG29EFV7pgwpEN/coQs+gtLBkRS6L1i75Lpx2+soCGbtIy84DYOg7LOqh0FYK9tO
q9O85N5tAEK9mqaOgaAd6VWSuPSB2nc2+tphYoqXS+cv09ouZbnrgOUs2d0vSbLwqauLX3aoT3Wd
FZe+j1ssI3xAbtwSQaj2mU/FLLLyP5++V4NzUGW93IplYgrpRfMtGeaDSR+sso82gwu5r6nLR39u
AZ0Lx9qGTQjCttJHv5narT9RgYv6qe9b8jYm4rGR28HBFl1NRlr2AlBFPHde/F50k0/rTCiexGLa
R2HD2W+zB6kF1Jaw5q1TT2tZ4D9JrK5fi1J3B1IOnKEvjk0s/6QLTIMqb6pbmnZ63aRlRaEuy/vV
EZ1EhSUohdXT1Aum8KA2pDuXX0WIcrgYSlIiwoUzfvq+tM38mFQa5i/8qyTyzRpx+nAyjctFLN7D
lhTfMeo14gT7t57CBQRU4LwB3GlXnl/c9MQtLRo6D/+pcKhp2jeHcJy1rzPrBhSrtEuwDXNFHEXq
fqaG8Y5VBGwJbCIfYnGyPfyoGIya89hGmCLjCUyJPTGlhUKwiQ2zGBLRvG9mIbzqbFzSNWfHrraZ
DmDlc0aSZJV0oGyIhXDspnkUqt2Ebult0qX5k0XptA1dvh0lY3tdxKFrMhv3uPVNWgwu6jvrw18e
SjaMz2mUEYE5RRhmr5kP3TaYi3YbZdlJtoM51jqkjo9KxNQ5UQage/1Tp4OnQC3H0M/0mzvIrZBz
fykQEhIliCmb2L/vWTiIy7y4+UnG9R0ylzJSi/sTYXh7GxfihYSsJ/pQtn6SecrfD8kSfhXkJkCw
4ckZdscNucZa5Hf3K8DXFgfYLXV4VAcEYlrgizFV4b0dl6A95O28rK2B1Av4P7/i7kxxrPeZMz2V
fkVQ52ifa4vXZGJbtG2SCAOuxwjcmht7ZxfYk8jsO4RymNg+yuOkQmBWkoTPJH/jfC1ReXOrdPMR
0/AcfJlxIAvLk9dKh8xAp3FbuDKFIR0zu246IMMjMTn3wCzvngPhTqrfhCq++pi5YYJE9s4iuWjJ
X9PAejEorY/Bkr4pSfKdH0nnIbNJepwSywYpUTuA8adLP8gcGQvxL8IH1k5GIDuOOKj2lGZMFrVc
Z5E1HrMgcgkNn1+rRuClA7G6Q36zctK0Jj1dzmvfRD5WznGAoVPi99YOqSoxuIfKM3LjsnlkvNyv
U5uDjwnpPVpUIrdJnBGSxIht2SmOJHH36zqpgFfPQUtIaNKsYkdcm5YEtcohncAR6W8YiGThVurB
dyexdmIdY7HLbh5/34i/ybHKXqg11bbbhaOTnz2SCg8VRJvAyl4bxQtMWthH6FjLjjBgLKB3HyiC
1W5duwW8hsVMp3xh6aR+Ni5+SjUCcxtsczLxwhqoc/8EpA+JpBBngg9acATYHdddSoYDuTTYK6K0
OMYDkaBVMi+0IdO+uj9Zlo8gjCY53m9+BM3GYbmTvnrLFlIlk3xFknx6zqV5s/XU3GSivqc1yYBe
nz7UcU9ctza7KR6O5MMuW2c29TpIG8J+UzPxmpl8E5DVuc7qSRE90r90fb2t45xbSORi753S311m
pdd2pEiZDdFkMqDAtFT23VOkcqYioJ0r721ePSSrzgOV487JZe5nZJlM0nfuNL2ZjK3C3+gVwlRf
Gf/4T0O0z492bNUH2aDUDSr3wXQyPs7Akkiv5DZvGjrHLJjIiXZBL3nm0bVUhYpqejIRwCYvWWaO
0yD8nv7qs4Tk4iD9CNvBu8RFVq1t26h7QCJ3LVPOazGE/bYLCudxjEges/zP2q81XFY/2UaYrfvE
y1DTONPW7ubsQqgNkn83hTD0R4TVzw4KzOOiIBI13KVh7gxJfViU+qxF9yncOb+YdO7XVePhNK1J
H2qGe2QINd5hEu54DurRh77a/FykdajGrDuzk+qIJ7TiU27r994VH9U8LGcvbO/0HnCKpcL7OS/T
s/Rd0KyF28AusPL9FGDICQbSPkulii3UmmUzpOY5zkrSMXAsP8eq2s+Zeg1dBXAtHmxMkS1WBZ4Q
EMB9McOjkRihfdg7C3uC2KPsbO6RiOUvElK7p8bgK8cjHOyzSYl1lnbxtk8yvZ+iflczQ39q0k2Y
+rAIRtC1/cCQp2qMf3CFipGaNR/aOGo3z6QE28ZvL3mII9MzxTnJovFE7A7e43UOGOObL+ClLNli
HdqYzraLx/AYlJZ46qvtgBjlCenvKrQFWjsPDtqEcHXjOKLcJ3YKnK4vCNuT4fClYrPWk7gtk5u9
APtLwXfQp0SSyCrTnIZo2Y2+j7ue7LatHqJiVc55Cbujeh7VTIxiM8M1aaiiuuWjaBJ0TWzvIc0c
Bm/wXkl1+4nq6tVvJHHnjVPeEz7pM7Op2S+0lTrP528hE7WV3ay9yNRPimi/feG/sX5jj6e9334q
3WMSEetVE+O6tXtUtqMkZTzqLw0Z7lf8CO+anEKUdJ5/CHGH7P3C/REMSXWCbLy1qi7cgjabVnIJ
iWm3muCx9edXv+pAoWtLXufmfrOGiLQZM4fE8mYBd5JODhwa8TOeiu6SJuVwIHKcQFB5iMfc7FTD
uxrHccJbxnM+4NjsMbxSlKSrLcf9s1WmHAtJ8TFUGjZXIeLP2SXS18tufVY0nzL60o0VnqU9mQsk
PLuYyMYM6cbKKYkuaPBnQl/s4JDaDsex6x5mqsddgyV/U/hjvDVlquirn8tM47qX5qEr+X3qnm52
Klv6COQom37sO8TIdBQiDU8mIrI0zMLoLKPulmREBbaLusl69s5cDfOlToMVrEdx9fFDbTUnHqUO
xvghXIYdCe1PluXWD3adn+4RKlvtNsFOwNXahVXkbeEcAturgzchs2yXTKo9JCohSTtLjoJMZ0kA
ydWxybts9YODMmorCVcj9pLkrmR2bn7D/7Hg/DjLMmYuqmeqUOchJlz2UEfGWxMMnW0rOQwHrPM/
80Cz7bfmbIPGztnEYEk2PVlewSzCb1aKtL+OQI2WYBDBxEVUHeV76pHXkKTuBPIz6Pe1glup2oIH
vBicDXFaFI9ZHq36znSs9YkzFl6szp1fH5Bx+/hUh/p1QkRBpvu5Tv30eRoArsxQiFdxWZLtFprl
kAQICmVUZEcpB7FrZfCml2k6RQFRF2O1aK47QQTXvKRrXUbNqec8LCN/OkyWdVo6qC95NbJyHJc1
/MVpk5AUj5UQOItuGnVka5Ae9LD4K6Zi/spoFRFal6K4S2r3lIzmj5U4lwiO26FKW4pJM4GKJH9h
6AlqUlDbNiQm/fZNFZBLSziwyKX/LheVI4COzJtsHpNapB+FvMx5PWxtzqXHrNb0v3mx6w2imrBT
AH5T028LIQjqYPe7YhFsY7Ud7Kd5FCuZjuBPjE363Vxgoa+grEQG/BMRQJdw9CC6xAmrLi/9FcR8
m9xyT/RfuvJ44SPvRcSc0FkD4bIc8/1gtWC4WhH8AOPnuaiOjJd+U7a42fCeCsy+ezFa+jyMNItu
gXLp/qgUvo+tX7vgKDTYFqJc+Xs/OAIwnhjLY8sbbiUVc6Fc2SwXrKE78ZJ+x5/2p6vs8TGdWfEq
p/gofDt7SfrsYpWcdaEDnmzaeezOYt/vdsL3xt2UZsVTNFUcNEPDgq3RMB79ulq3cVBQJybyNIwG
EAOz4F3b19/FOED1+Zr/VEknD35IZ8Jxqg694D2gRJhSxfGhcIcZw54wmy5iUtEQnYgzKdyVWe69
RLF50LnV3Ir7Zzk8FS48+yEPPcJ1E2M9TPNPlVgeQFIlt3oMvvC9ACRJ5xs5d2u8/Fc2FPUqj/vm
WAkcQHc4RQ6NZDu0EzmbyQgKozxHqqnPaQdEzo3Hvd1o2gP33ZNceZOgFbVDf9d3c7J1THtLKnXJ
BL+465S3oQXlAFOOIzZgOltK7TEHqaaNVsThwiRZMQtVxC2lJKzJ/mdBF7me7Uxvll6ad+VEw0a4
TXOsja4ZONLfLYEAN1JZUBpieQmRQnG0x4fkAokJeV7/qbmKr0KGzbFB3OX1jfcAEqViypBkUJJJ
CZWIiCz2zkmy0h6z4CpfsatlKDp3UBv8KF154bhemvA3Kj9ajLyna4UsRMYmy+ly2gRSfFoAR9xe
EgUwv6p54Ceh1hn5VtqgXgOlSxt4KRe0PfX81rv9Hu/54yx7WkKUxt00bvKQCbpOrR1TdiTB5rMs
08sEHSuT01Po9+PzMjLg7mP7qLLqV9IPxd71SV2kAK7yGeBRQlwz2k/oqfd+PqvTjR96ENCX1Rwn
8aqxeI8tTFVrnTNjoERZOSQzdjEQH7cjOrVsfwHvvKfc6VU/d3rPHPbGwfDGkV2wpVvZmles8O5R
hn3yo+L3j0IofdMavaIkGjIjtDdxF2d1z+5epvE6c3athnwq1wOTWrcuXtmaII5AlbvyrebLuN3d
CJ+9ZgB7ack4kGjWqFq1dUIq8djAFnW0+S0q69pazQ+HDre5YyfSU5CbQ5W7e3JvH9v2x+LisffR
FOrqwR6zH8jFkIyxR+okPKn0tx5lvLLHxqx8P3mzQrEOfevIj2Y2smtvbqrOrQO6yB7qdJ/HKlcb
m827Y939aB25dgF/h3jFbtxdzfdQmqlxMm4SDosQbAFAtCzqTtPmO6ZGvHyOcFB63RMVphr2ckY8
oD0tKIOG7dJKbmmD7a5IGjSrdiHRwNZAVZffTClmbv32TCtYkCFMQ2db7ScUjWITW/qP9suNgP6z
RpfGeWPvFfeAjY6k2HJvXY15gHuN8aCeOAk7Md2SEvmoH1lfHfnTuwEin0SB/ffOGoiXIhD5dixI
Wx+quv9mLXI7T/V7L0Vwa432vmWxfo+cgB+O+L9rsjj5JtFh/jr6u7QXPzpkuAeVtPGzY57obZ50
p4n9rXvkg0F+rSuItV5Q6kMdMoBSZNp7HiLWoLwgRb4NLJBumrzs3o/GjZPRQjozHWZbQTqxFw9Q
qc9tTUh3izmI7YO2SOq6DzDrwB539VPaldGD3Y3bDCE9C77pmo7kstuV7s9tcTbCR/PljtOWlbPH
ZWhPe0t19mp0svbQCsJV3VaIw0TOezFGyY24Qvdqm/CBsYHZgqI94lKZHmw5A/j382I7L7rclQ6T
mHIY9lHG6cv4vDr6Nh1qP5WP2ch7sOkNykmRP2QeTK4iSK9W6gCxzLnp0nPtRitU+zl6ghSVUIha
4TVzx103EkMaTLrfT3RnG1QrzN0QD4VDGm3w9UKDQty/R0Ge81TWsDV+8Swa7uvpzCKwXJJz35yp
0+xVc39XOQGdZFZzk1TluJI9dY7QwcEvrWxXht2vNiWqVdXJrYGq1Qo7unjWrpni6rkLqvWoHoh1
BK8MGneNdV7uISNzbydfaTOlR4yk4aGKwkuQpMu+9om71Sb/M4T6G6dqcrHa7FfRVCDDumrfp7+k
04Q7fxqHZ2P8Y8VWcR9jXMPttud+eWQDOZ9nwqgqz/41jFBvrNA8+1zcZ6yKnzgFtnkw2keYFuOq
DKrpwqzq5gTQz1o9vxBOrhph8Awp4M/uZiiT7tQ77o+mJp01tX3Si0NybruMFjBIRufJ75iPj30S
n8lv+A3WFqZnSqnvB9GzcCmZ61CGUDoA1Ucty4E8tddDh6wBuFUID7EvX4J5TTw1g0kvLVZDXRGo
K/qXIS2q/SQ7NmSThRqeuBDKW0yVBJAmeD+2I8UoQKJsI2Mvx+pvol3JeG5tZbQLfTEg6CZiceMr
E63G3tAGcviUuXd103051NFHaDcnK6j1KvOzln3NF7eN9JrCUKjjBZJ8/Zver1t1KN64vhg0R6NL
rrMz70k/irdhmIE2nxw2HNG49qkC161tfXq15T6IMa9Ae9UkhRki0GMCkAlnh9rWpC7Byqpds7rC
YRjWoHXJ16hMHR9mt3gAgl+dcsVAqw0eh4IBbd5V2VamUbRbAKDFuezXCeGVj30Zfyytf8JOKHYy
UONeRylTSta3t4XVitQSepPPgCGNe2bcWQcxKjG3LmManPL6pexa9l1udReqnPFiSU5K0q2nZOaa
ABavHRCgNUamnqAn6gqVs3Dou9skh41fkcTdNvlXszyMlgrWQMXCrWwm8xiSTv8kB5Y0MtVfFhhk
Ti/R3lcMHwNaUrj12j3YirMhiLwNk+yVJBob5JrwbpPGtlUPX3Is7Qfu0ce297MHz+eXSIbHcVLW
1fEJy5Z2QN6aYq1Xu/l5akrotGFxVF3asAspV0M7AAyOUnjJFsMiMTZrp9EvsmJ7jVrtiQRouRmX
6Ees0HLHiV2titTyN10f5Rsprf6xsjMAC+4W/8V0LCJP0SUyb0yl6jbwyJJ0ozQ5DOHUXyZPKZhU
YbnN8OOe2py7G1N9bI4Q8XUEDY5Z43i0KVo9eqGD12maaLlEO3sUM6Osn32UNFRWbbZv2Xee2x4y
3cCl3GbNeOivbVflu9CrBFcqF4xh1XBJpktj4v6FNXOLZMCUe67TczebkFKt33cAE3ZSVxdbZ/52
7Ntjn7bRunA9Gw+B8+XYVrKRBWGb3VLsok70a7+a+o2kvuGIQwqfOt/9sM2OOZGqa2UT/h2o6LNy
eVfiNbrpht83z7zF7AdFod265YlIA7kraonlMkn8Tdp39iYQ1c+kmn74db3X03yoHT3sy0Wnu3kE
au5WR9H2m9oRa5upLr1U9+Fmldl1wnzktcWKcFfVeb9nJtYe5iGHAuqGNry6BfQ/ONXtXKY3Tfet
wVg/NzOLuYyCxaMw23LE0OyOi1pZvTHM1mI4PpYP0rGES9rZTxbhIDeRp0TLR2RBpMMeMiEG7SjA
0dRh884dmgCxAE4m/3m9eCgiBq04gGjE13mQUWvOVBjUFGnxDqYtfUxyXowJ3fzKl053iWfH9Kso
y7uL/z2e63s56kFHD9lXKKawa40YjO9kXoxn9v5Ujk9OVDXsAjVxIjXRMkm27B271Xjq0zUYzl8q
mBh3KOLITRJCDHKneU3jN7xMVvYwA3UMgGT1sT8+WIWU6z4S/J2i7KEik8PMfc8KoVzVTd0+OWxr
KLlp4ObOUeuJ1OJ19N7K4iUOvJuOim19l015pqw5+6ffgc3IdokZ6xlm5onpGiC2/tkpw00THebc
ekzamefW87UNSWMRTsV5jY0A1D5Noo6+ZEG686TmYt+G406ATyzT8UcSSLMJyb85pe6XExGSYlGe
s5P48tRr4FZYT5LamS+LYTdBiMamj36MJgz3nnHlxWOyHuQyoCaL9kNt2sPQyj+heVCl9Z2J9XjV
utuIIl0u9G8VUWoM6xvdERUi1R5uqtowf51XVlsuRx97QVIqfs0CGcEwJFwI3rJVGdYWWasX1S6f
UwLaUHFf3XhibvZzNdyzaz1J1mZ9re2s34aaRZyO2mMeLpfceNXBIsx+ZTgHSJBIpteeALI2WeKX
gJzS1UJle0yCLljDCvbIMnDyeMv9fiZgoTYHRoO2i9yGsgdbu+jJpGR2ylN2v6VmCTVkMzMhO2Cg
xgQyWQJ0b/g/rmVkHlxU0nQi+to7Tv4E4lNc2kk8tDFCI6vlp/es4A2IoIdXqIY5otXN6zPvQE7P
Zx2AHfwr2/h/K199z2Wuf//Kf/x7du2/5OH+fxNui+LKQZ72fw633aBZbesf/120ijrhP/+vf2bb
UnR7KNNDFKsh8aT/zLZ1/wMWCeg+DxlDSCuE1+kfmtXQRbOKSxZ1jI2cnYHpf2lW4/8gEQ69IqSm
+7dzo/8bzer/ZsdF+IzsL2S7Jnwk0P8uPeR2kIXS0+2mHlZukVlbTr2Q8WrXHophYTzQUcdIT/RI
D2qxMc3/IMFCZvvvli6bZQFKX84IXIZ3hNe/iV2aujBkHIHXRTT6oyMfSiyD+obm4UdaZSzM5MzC
P9g0gWSmKNQj/5jQdUP+1311XvYjGFC/QOkydN1+SDMGLzKAz082ArLNc5CU0THUy3Cpo2igDRVX
C0no3gO2veoFg3YEI/UuHnrQK5YghFuZte9mr/zlDr7KcOioIdgvVv6UxvZDJ+4c8VXARAu1SrCD
kcv8Jn/xQ7Q5Ux23Dwl97Ah1brMMzNdpjvOnQJvXMc5vTg+UvFfbuZHzMWifPbHqZbvt7ihs+Pn2
ZZRzdysrwLyR+gkOi+CfJvGeW0VERtbTedoOckyTYSFSCylNk7bdyyBNw7QhVzvkIvEOkUW5o8Ja
x7yiNIwUjLlMh3NB+88KFBp029xA7yIyYBEvHWtfxO17nwUVwS0vscM2tgT6u10wlOxLwnWBPdPO
JGNVrgV96UaOtoTcieuuzBn4R0qbSzEWt4VeSeXFcEqiLAAWOlLftDnUTk2seZD7hp3OMN9cbm0O
aCrqcytJL31ECdfLZjtylRyZhno3u7Gfc1KQXg2bcdAe7k43y0cQBPfydJBPbtcNANg55b1hO9j9
c9jKmf6Db0lv6W8YXYjLVFohINIEOQ3D9opFkFzI5bJn2dxURlbIVHEVaNKNOt+nalr0TGQWaTPc
cp0batImDeVJeMwihqFbc6t8B9cF08UCM4rBudlrudjrbO78y98PBtX2JSu13GfiGgO5frX9/jcC
0j3qKRu1RM67aLA+ent6D+aWaSub0xtu+Le89VYBL/TWX+bwZClif5mn5OvesRx6diuIV17pMyW/
D1kdLJ5pmahnyc4s1EI+/P1sQlQCp5YCrl6aRziUb+DYc6qiNrxqfHV4LDr/vnlL9nkJSb7pmle0
J18APx7n0swfVVptnQQjRsTwkMqha3ZzWPW33ENstGI20N3ajMnX/eLnEPxMYORu2iE0t6iJsCou
zDExUqhXHHk1wlg3+Sbd4o+65h145SZAItZa/rtgTr3RMWOlpfptjdnySVdgo9NzUX25A4zCls1a
mNDzOO2eMwtxhUCzEJnop8ugYK/cTIOsTR7TMI2fPWtgf5/arIj13J3n+ZjTap4bWb6SNpMe49ZB
U+jNdGVlkmI2hgiYzsVXTkH6R4c/e+3Vv1ByzivZEXszDHobZp5ZR5Z685bFfva6CNUUd9loKNXR
gpmrrbZ9GBJ2kUHpP7CPS6+C7cCmVhXL2kQFMA2gUYd9mcEhzH5BCp4fYSuVkA/Dz3L20s9lzm+B
RYKOL9Pp1Q90hFZIpd97nX0rUF38CeKBGnGeGGeVehvb1fBLld7POkz6l7gbJPkg3XDM4DUkKEwB
5/GBRtI9D3kl+APdH2bzEqKcd0qAo6FRTOzi/Lr046av4HrVkyYAonLz8sws8/r3a9VizTTHnbNT
UcaE0rjR46yz+jiPem10mhwy45h96vvukyt57jn9YCH/4oWaYV5VnpKF6nLCucCosLxoI8NVo5bs
0Y2bd1jtq6bW02fBeIQTruCtcuWmYvZQt9faboOHeDInUTgvBbjdvVtYb4WXznvjxxegGWT+Na04
UYfudf3BzXG+DDTSqT3CMVjKfotmtqlIY4itsLt0+wqxFkFb9rmxE94C2jv0vvzkCuVdKBSMRwrb
xYzvJJjhrfKSamuchomsscLDUF/cyvmmIpZOJndOEZTci19HQO4lTV0KUN7mXbe3zN1x5rbHzk5X
hhzMYzi5M2HbZzwbiBVCJQ8zCxSypor3aIzFZkCLuHewwBfAW+47jmxrhxD5hpDorGZRzmbq4GZp
3/2yhJe+iLLZJt05gZ9EWNnEnKQmGsNr/+QpcpXOx6w1z0Qi+VmK3Gkwh3sr5FSWOk21O1y9Y9rs
EJk6+wQXIITJl8G18qMYi+q9NuwuHZoJgeX/G+7A1d8v24EW5ARiSfn76YDq/AAnLt+GYuvoMPiA
SMMwmTXdY2pU96hd1GFB1ZvPEN7fppqa5URrO7wT57FKKgFoOeFl6OKp2v39Z4gRLz1iTibFYXot
U0PMXter27KkE169tj8MjesRtRhkgApBOuVemxzbxbU/DKPiJo+nNzHH/oW5NaOpRhpMzz2ttLLa
t9Z68aVXfMsLchInND9lNbdv6AmXh5pgw1g25zgU+vz3kY41beZ/f2h0cYBTc+QqMyeLcMpTfn/U
RiPtR4tb5h8P59LtDoHydijx+kMwpX+K2G8ApuB+jmxFzKpViguL8yvmwuCqmm/p3OS3KrEftB+e
3HooNiVeEMD/2t/6wWuRI798jTp7ouCJp5MhbKAio4CH89+Hzn89LOLgh5boNHRNXFtOr/0R1Vm9
bRbWSU5+9aYQ1w/cr4+lIh++KD1CsFyLuC0paRvGar78/RDlTN392XxzC/OPL3mqhrWPACsTbec9
xHVhn3p3WtCSczTUoqlXRM1GpD2K6Eph+bstmC/bDqlJjP+ORmmm9X83fWriyfib/PMLaLj4wt//
5hT5c8EQai/NPJ3FOggGez1ncUM2ghVdql7eOnaEh8me2BajjPuecWhVwXeb+EYWkO5Q/My6JXka
sjJYIwrPyYoaj6Is8i/lwZZgdBe+MvHKtn2b+reKyfAhEpN/7AKprxP06m3bL5qJZNjs/FI9dnTR
30fkNRvWt+bkQ6/+ZjXL/u/XfUa0yGkCf2NsVoCNF1oPfz8U6Sfm2SK09CPpBasgmBgc51X1HEcd
W3bJ5CX2Kpo6zIdMP7Kk2v/9N4XlF9tmZuqPoHi8AIlGQDV0YJ/vnyZVi55imch8biKWtDEGDWqS
kKIys05JncFrSYIBZt5sHtm/m0cxdPHRE/kvh6XaQ7x8dcKLjpm9+JQQ+fKGCmu9wK+/WKiqY6dM
H/9+SIfhA88FHl9tb/Q4sae7s0KLub5Z1bn3aI7lkle/OhjiNf19LbEc2L2T7AvLCbbtCJpo4k7M
D9Z3u6SrCX9SkbxVJnY2lHviPZ6Cl0p2/m/oKNs0iCDwBmIV+U12mshRqFdFXEcnFS0q2Sr9v7g7
j+XIkS3b/kvPvQxaDHqC0BEUQS0mMCbJBBwacOjv6T/pH+sF1n19szLvq7Q2e2/Sk6gimTSGANz9
nLP32owso0RtnCIfL9tyIJpOtnxadHAm5B9Y2Pi+N6cU1y4Q3Ys5P2ijx8GvWf7t1y/Qezd2Op2+
k0vqBQRD9D/6dJMmrnNVa/76n98yhQkkwimvv/7B1/eTyB6gN8vvX9/6enAVqhfPi1v4PQixY9q7
9FlFig6AXx2mjKyL5cEltuK60F//+R3Et9ENHri1W3r11df36avEJ0TY3PkS90I0L3kyLlEJCDR6
nF9m/9TQSFB1a93Xg3Dh+td3xfLtdqymA56ACi0sv5T4ObNvSSbT1y+hzXzMu1mdh4bRg6msQDql
txZL4EXTlma1iC7bUzaj5m3M0FpFSdWdUsdoT449AyBBCdYkWb7lFD2+Tt25hhLyRr8y3ZAv6B1z
ltDb3I6+f31/QBmMHU6Lb2Say4uattRaLb+AlYdgMd18RjsudyQUNHvh9/WjbYRHG/LAm3CdcWUr
0zwyCXR3MqzsB92vWeWEjIgg8q2H3kcZYfRlfWmz5TyUc/hdb3L9zx9WfbPqpxJ3vjs+u51lbKc8
lbt2+VI41b1D+u2llttyW9jEjKKJHDcE3u2jUkqM3B37/7QXYvJBWDavA2N+WnjUAcgQAdPq2Tvo
UV7ItqnGW95//bKOu/QR7tbdWI7ungIB5Y9N2xcOofWIB27ek6mkrS3pWkj90WyMfT3uuBmsR+lk
AEbx9Z2gsFiPYCYfRS/d668fJtk3ry7KB1bu/lb3xv3Xd7sypt8Vx6jXOtK3wkYWpzmKczTqSH2j
qbr3FqlAJxUXlUTCykD1lZ6ns50IyNhJhSw9aZngEuBBxKdzZwx+cknuULaacGOeqAt45aNcuDwI
rxbhaYoG4mhODIaKAeqMtK7Dggslcg5lZZpPWHhAciT5dI4pLHcFvQpyz8qekk2UW81R5i15fhn2
Tr9+leV4BV6HE1Q5fJroQjfS7eITk4KORmaeXuuhYZ+0dMCc0PPMhak4Mav23UDgGeDUPI+q4qhb
+NrF14MXqyUyYPk6TYsLnIlM73wvOnU1Dpy2LAsKS6q60uktcjygTVhMQc70haOtkRfVdZiCMs1V
irIjbbDrx6S3JplV389JmAZDNvsf3hIMUxv+6zwea1nkGzM00z0Sn+opFESTasOYXvWTWz2lxgOV
Gtl92Zziyi3L8zizXvcWm/rkHGSf3tsTtVBiS7UJKe/vGklacuc17Us7zyc5zeJQaww3Ku0IFvmo
zdVVz9npshu8eGPlerEeKH9rbSY0xMpPE9qFk6DZi1Pu/3xpjlSzAOyKfTPdNF1qICKQ4tFOzv2k
24HuoGxFe3GqbKYOk5jvvULh9YmLe2KYXrpeJFdKACFBunVgZmsxlrGtM0XPtuWgfIlKJBaMQ2Iv
cAm22H39k6+HzI/bbTUYxgqZdrRjmIS2OGTa+vVgV354cpeHry9Vvqgn7KMxzce49Z0r5U0/PkQa
8+lpYPufNIbriXGhLSdYs0vj06C5+ZpqBRS7ctqLr//LsyHj8H2iCtR2Mo2thzmtXWQdnsH+DDnW
dodDzijnNNEG2uK8oUmclUwNvBaT8ZPpRM9VGtIdFcmzSvNLel7jLSyS6kYX4q6KuQG8vsAU3Teb
ykQYWQBU3bkORuVwkupKWKlYkxjpbPpIXpMPizy/qq1NwkiqEr25wZKltknPeLlJ9eSiTFsYdk3S
bZngWC/2fdHoFAWtLVZtZ6cXZURCp3CSFs1pxZSotjWCeDbxsCFvkeKN8/VdkoCt8of5ubbMau+m
fnRbG+LZFan/YvdI4FRUgqRorfax5OhXROOj6SEbilqtRGPS0k1pSNJGdsPpqbCRfCQol3ZmNMaP
WTxt/z80h3ef5dVb/qn+d/SGobF59t/1hndl+zPQALT+n7/1j96w/4cJKw42L2h4R/+xN+z+gVMW
lBCMGmgx/Oe/e8O29wcNU41eKeACZMo0gP+bZ+D8QeyDpbtEXzg4zqDL/A94Bkun+6/WZwd7i4mI
xoSWTKLGT1QjF3tln6RkOIyR6BDc6Td9FJ1xqO/i1HmF80s4+fA4m/bdTIlEivNzKTrC9MpL26ie
f3jrzn96H390hf8MRqEGNsBJuF+eSMP+uU8NwMQ3Rk4T61qFHw3TnNrrjtL0LqpGO2jWdPv3f+5n
etKff45Pawn1gFXy80s3UvpaAOjWSVVc2rV7m5AFjwZvbSj3N3bPBenyF6/n8spcG4G6YbtkVyyf
wg/++1Sfp8zltuddnr/bJWIFY05f2XgQFTKR44eXE73337iyuX5+/as+DeAFvo6g46emeww6om9s
hxc4mmcjad/CXt0bJZaXv38jf2GELe+k6QFEtiBD4eY3/vry0MBY4ZTA7cIeJ6PAbpJmVYgKlF+7
owr2Vjr5pPi/PH9DSswxLfJnZGiY/xEtLNhximN3Quoc+mujybcdGoLNOFFqkwJJSyTyaHGeTB01
Yubr45q56JmOUHYY1DWNZYhfWgk1XZZvTW7SoEgPyOFg2xBGYoBST4vu7HFYAcRWGTiy9M8QDJQn
tA/ZCZrUmrH2cD6Q5KPrQYpRwda738Bvmfn8+llYQN/xQ7vAI38hk9edcP3ONxuyEWO1k7q6FN1w
rXEGacruWCcJFtoWVUdmFEQrD+TgId+C4/2dCHUiQFVIiTLddC5M21iDjMcWeo0EPF5Zo9wMZYzy
UWAqtAx340xutq0LAi9o5BPMaWGsyHDvYIJ/M9iF4JeJDcMKajQ7GBMkTNW84RqKtiWTiaAQQ771
oYW4vaYOVVV87yJiVgVFe0C36pXbJt7qffXaC+Oj8ZGopyNut6yo1plHWrMfN/czHtaA0oEoyxLV
Ia3inujO3EQ03cvkZWrql7GxP/siRgVhISBH9LqVbnrSEmT7nP1I9PHjtRbjXFti6CwSGG1Pyl2W
RlqAKIiUwVzcZAZzd9tAYjnOGb0rSVCC0+3KYgbQRlKnbCV5rkSdBZaTRevRCKetpL+xyozWCYbB
f4j8xls7A9ph1E20mSZyWgq8lD1OxEoP8XOaeX0pJC1a6vRA6HWxtc3l86iCHM8q46krmnrMFOR1
YobubhrzB6613RKesxpszhm96L+nlbFJW+YdGiQqO7eaFW7aT0zPWGo4ndYZCsvUfq0dqAA1IDZU
xQlBvFN1tBHGU0/Bo04SCz11GaMgL5lUyP53XCpjgW78tEpZJrcyfjTu6F+GdPY4xyp3FHk+Ws9N
itan8+vnzrc+Cp9Y3tr6blXlW2o3L3FjHcqh04PBpRYYanM3580d3tBls4ja+abMUNtI/TRrIlpN
HSiRKhy54BrjN2vPv9gzaFricmGo6ODx+Wlljbo+M2aiA9f6pMHEaE00UdpbZA37VL8VrfMbTPtP
LBlXY4aJspheFxJEsOJfLOAfVnKz6Kaq1cxiTSIpc72x+WYQoqezOc05E/rWfKnK6lDb9WXrIujq
frNFetaylv71Q2KYC+uIoTITGOOLBPfDEyjQnPVZTajlUI7cFCFhDXb0VlohVvAyuRWcw/ELm+ku
0QaxnWc000XbpyAk3Q83gSCSFExJsI4l+nRn+/s2d49WGV1kofFhmmuXRPJ0HqrAG7Q7TYBlLBx/
W3n5m5XVVVA71n7SN31KA0X/VjYsJ2Gj3+J7+2QCskuSUhzChJWdejsw7J5aQpJxMY6asZE3jWHV
exKr6fJiO9Giy1KYL5GmTunekUyqehzGeXyh9d6uIfh31ZbEMpiJQJiVzM0msTAPzolNKgoBSYjz
jshVhpVQAh9E+tDTxhlF6eH658FCprlCSRemp8QwQhK10ZGAQ955/dukzc0uxO1oS2QfLe7QHZM4
5nZESCca/hQ7ZA3LvUuO5QjpEN/7M55ohktXzgThPcTShj4w3XaVQpQmcycIlcYgoldvXox1wCjE
YU6QhDTmjZ8mF4P9To36OrAkrmorouZs+wetnHzwpjU7FKKddTkQhT32yb6VnPXRcT1rMNlXbjVX
a4qtFhyuMZv1kjhabuQcV7AVcGcOpQurfnyIEnLpK0CHOxyvKXYNcBpjZpQ7GYvPidRWRk2evvIu
c2lDeSeBm9jeptnNAHECYzDtrcRnocturZhqroWbd+uvJbfQjHM4tJg1M4TvA0kWXqbdY/8mDVIN
hN+SAl27IaQG5GNybhVIWJc+qStrMJwGunBrXgvfpk+sxttERN+aHHEYweM7XANnQ7WIyJVG5vmC
iinJPsXuzgTypRdpe5wrO5jrrl8XFWQi9LfXStMpuU3moqhMgxifxyasRm85UcmgQ/IdQk/5+kdZ
Otwqn/cQXDjD5969SBzeezWQBGqMijFGXr+iS71i8q4wFIVvpRz0rTPbz6EOR2TRUiMD1s82ASG9
m8InMQuiYnLhsuZN8SE0hq2YjPdCdha9PUmMLdblxuDKQiaLtm1YT0hr14kPjsA1nqTufIT+loQW
TC8V7IDZQFxgGvCKw7MvIvegmiZa24usVSuUGZg6Qs4Bpt/KlTgdpG5dWrN3k1tFtGqj4c2R5Wc3
vMxZdDe0VLM+m0mpte5mhlCTJ2O9dQf/mxlbe2lOV4u1JSVJ1ey/xUt5zv/UCGbpveYY8AS3c1eu
mKongdPlD21hPMfoApKCHrofy1t94XNFFXLLVCHMrO7yxjA3dpyaa+anclOOomBkNMqtXTrvZlxf
5pOuMFZOSRAa4sEf6jV9B/Ko6NOU9ssMhf7PF0ds7yM2/Guj17Yq8bUN8RCIkuM19qHvlMuMnvR0
2pSo3mYmeqDrySlqpPfsT+ouy8KCEcR0mtllwly8NvV4i/7udZppemv2s1NUp0ZaJ1Ug9Y3Ex1iI
b+aUjIEbNgjcVQ+LIU0/O18uadjVekqxk9bmO761JigXa9PgFfR8qiBrGoSwo/fddXQtGHUwG6UB
g8LwXiI6pHGicVNyQibWgHCFrgcf05s3WfiABsKmze69ZBGAod58mDERbTLHWYKGYV6089Wktfd2
COpHIFahkiCbPO1v2qF9Y18W65hY7l4ho28yGDiJSwvVS61gAdhsrB61SZ3aQZaNeKQzsqvljfTn
j6xRzaaYP2VHIi+9AtoDBB5DN8ltd6P69jEq63vRiku/f5qxx+5s1u1NPjpbfa6uzZy4Yi1mQbBR
CxOAjBt5Wsf4dZq8vxnG22aM77JOPpWyvWis4QHLCACO7oFM6ASHaK+TNTCqoxpfMBa2+8zVHnKT
U0XmEwfdI7FgNXFUwDCYtpa1WNUy65NQr1US5tHGgK7HGQ1tucZ10jRnNasdUohdMb7AFlIcJuZr
GcpbN0ZmE8vLaqrfJ0+/Lkcc4b53rZfyu03XFfn7cK9HzDl6LmBLeHevudM+VkX2OODISlRirN3u
aiw9omrqBw/x3WrgGh1TrpuhudMj7jwOPxwHbiusH101PtoW7vbmdamX0wJsXBUjOHbCkeAMBadn
STjx6iZwa2Gjg+iHxcd7lzjjXZcyxI5V8lDqXMaOWtmJz4ao9S+JEx51jNxekvkMqG1W1R4TQD9i
PsyzEcdye1mSER575udk9LTzh+zBmLqTdU4HG6Nxd2V4+X5I1KOYvQ2KtHtCtfOtbNSH3YZolATO
qIbL2RrNj7KAStO8GTSMA01HxqS8OzkZF6pNb9BlkFsgYBaUUb9KipILcgiva7/kWSQuDdb8LqIs
p1U3HShfrRZZtzDGWwtVMu6e82SO9kZocYgTNbz2Ru3aCyVlSo/6hgMGFvU45JLmMEjcDsB2qW+c
sK72pRLXceUW617zD6qa1RYXpMd8ODlx5ZqbXjPd44umIXfvi2RTYatYWV5GCjhoO68hL82wi/tQ
I/LeN28MAykUbtJdi223bLtv41hzpBX2QZ8jRL0Onysyb7WxyiS8cLzwIQmtxXyzRepO+YNCWU1R
te9EiuRbxDtC2FB4l9OefJ4+MKzmVgCaCSyMmLuo1g389uSxeyyBga/Mrev1cm+1w0euFshshQLK
sSHOunnlcfcFetoPmw62UpsM+0iYPiOdSYH6IiltsPiwSpbWXTq5nClUuLJsOpWaw5Embp+VMl0G
m9S0osVwR055oqI9p7194+Q61vnhWteHcNXN7bNI5+zCIzjay7eUYEv1k5qHFmSZW1k4y/p+a9qe
tR3b7t6pekjfHfW5npgbz8Xb34oIpFIat4fF+K1zVKGGcsK1YZYxJxKOcxILaBWb+AQTnmcm6Qgn
0zW6mVWrGkACrY6pELwSki2+RbtpFUbTnSdZEu2iDSKcrmFqyb0dz98amKCkAbWbojNIFZ9NRhVY
IMowLVeFiauF0a+xS5X/oNeLVU9ib/TD1NmH0BJitDzs7Nb33O4fQCR8p7UeM9XLOS9VjH8qZtqM
XKBrtdkK1SSB2EP4hPoP/O94p2vzOyyzNrCpaoIhzZ906aOQZwyAWnuLJfNJ6+zAyuJTOMEp47pA
omMMBfYQXDVtX607azACMatbvcQ3oXfJ0ziX6mil942GCQXSOSbUxcKVmMiqrAB1zBoJBzk4rdNu
bQ8dTMkV1Mi3sjPajVELgnlaBiFNMsANINEizIqz43OeNyNeAz4WLCV2Cut/NNZtqQnuoXs0/OVV
73ev4CnmddPHH+HU91f0tQNNxU+8SWI16eItGbuNVO1pVCA63Dym74YsJyqInMcZ4XDCCZSTFqvM
VJcjHsKG3oxRlx8F2ASRsggq414KWCaG8e546rOy8eiy46ehvNKWzL2WAxQVMxsk1ul0Jjk8vlVF
Z65k3+Iqc14lmgpWlXmdx0MCtaG/ISmJUxCXW+DO1V6bwp2q+u0Qv7Vuf+fOlPKVHRubyrWrZdx3
HGt8wmQB4dNY4uv10aHhMPmf6E/0YxLV1/qop8fZLdCxZIwM3PgGVPa7iBN/F0b9WkuI2jK7kXEt
dU5SDe/DAjNNONnmjYbpt7yKIJSwFn9368rYOmlIgHjt1rjwZ1JepuyeDOyU/syeufy12Tv6RgOE
H1APWHu2rAIrWeWeMMxcoPd5KA2O29IXb9CZVm0y413xPkRjoXmc6pXvU1ILkLAaGxq6Le9S2cW5
8z/mpP7klcrdnO57W2DdZmF2IMCUPYdlkl8COfUfHH05QzOn7LqSUWbSrxwfEAwLYjB2oKU0iAOB
p4WHDlb8jOuyUdcmUIMVQ6FwXWCRlpI5XRfGxbYomkuzDzmQoULI9Wj/9z3Df9F4RtysoXvmw9E9
zf6pZ7hMU8yurlnrfaSrsPxXfmi/uJQW+kiH0pTWSz+8l1p0hw/ybp7z19CyDktFvVx+v3kyv/Zn
PfDAS78dRKvh/oxPV5lf9GaOrM1J7iD+lWvGM7e407Zc3ve6KmD0WoCX1AhGa2QBycf83UDaOKTJ
FaEAiKg2KNSe7aF+l6B//v7Z/dqnhqO9AKq+Gqy+81OLw+es02Mvpo3LGxHZ/XlJ6vQYY0lrPP/9
nzKWlvBfuwtEF7s2DXHDB7nj/NQT130h4GHwt+gLwml6YHe97xUKw8oYr/QMwa9mor3zSLId80/0
WeB85VnK7Ve9iGk3DiJDXkqOMCp+GV3xilBj9fdP8lfYKGho3aYN8hXHTfw3L+KHFkgDpRN8SsSn
hBHK8TMngDtE0tCNQ/kMMMq6boylsrGX24KftB7xKWYUzBAfU5HsY2qY3zylX7sygD5413RaUExn
tJ+ekoHtU8vavFobk1fSRC6u7L6iLIkTRFw6UtcM7pV18PwartSLg4TDh+P2m17Yv3xjFhArrXjP
I97tp09PTlGRo8WihKmsu2I01w4GLTc06HXq47tVboWTnemVScP9QM90U9L8bK2OUf909fvr9hfN
PxmKzL10g2diQdb96bodenxxtfLyNZLGG1lDG+PuktV8YJPdaB06DFbOKrNvvz6L/7celv9lY0oy
Fbki/+8Wlt1//keffVLAR391seh//uI/JpXuHzbnPFZkoOsMjJYle/hU7b//m279wYyS5AXfBBqG
h4Sf/NPFYgJjZ6phEWbAOJ6lVZVdG//7vznaHwCLcMUwD+WG9Qgc/59MKn/p9BomKiUGTThlIFn/
DPJvDWO049KfaAKhmscxvpHCPDPrfsvzjdGY9O9a4ylOi0Oc3/iqR80XdfedxvKc9M5jRDsBtwj9
Q+03N/8vsbra8swcW8PYyLPjffrrehTPfdF4CSlQ4OBBtFkzu4R2hcv/nErgUf0IyzO3hhGHmLtj
NAWZEmRPZOgQ23VA75N2adasBmlr35ZhdnRC87Obwycfq2GwMAlUHcWbxDSuu0gd89ILGA5tZt3f
5y4372hTdHklollhnFXs30ZGzjwTMkHsfPxw1Zz/3Ah+nNDqOId+3iEssu35xB1fY2AMAf+vL1az
ZiOLJhaRKC4/lJDuXs/Sk5jm4WCBfQ6k25cofeh3mHLu9wiiahwriCjCngmBrLBkEhnT1g419mBc
j3OxqWI93ui1cSDmqIVukrxIM3+OfdS4oHT6oxUhx9E8/wNsG5LvlkGTbUPE1bWC4gD8gNNhkpkX
m9BkHL8eGoqftaAFHHRedpM2aKdiM8SZWJTZhQ5mOUySvV5a3aYtm+QwN9Wzu8hyx3S67CPYH7k7
a7se2ySzqGQTzeIRAFYUZDPDMS3Ls+CAql6sBhqjMNtN8Fyd0wGXUBrxzovNyqnWsn10OXXjiyVY
zWHXoEvM8VS5olnnHhowkx1/5aLIO8yhfJoxaq9rkVBLmtFWxeV7qt/jV71kipTsYpHNK7eezNsS
XHDiEeQWu/ULidJwFLmS9Cnz6GFk6UVi2nu/lu6h6ypaaFZXPo02HCI5h8k+Xb7ULZg2edn6CJen
+0gOzWlgJDgZH2MnnsaSfMCsiI9UM9e9nciV5uDRF7K8w7OzbWqvxA6UMV11zCSwW9pQY1pceUTx
rR1J3looAVxljUedpdaOUa397pz3yUMM1TMQhbi0OFBEajzEBbxqxqV7NE2E+k7tPSTnvY+WPshy
JGUWYIq8L0CO4p8aLWjOZuo+IphZlUsAVJfHByE5k1i1TYVpmbvSF2to34GFWDRoVH1UNXUY6MIS
TpOkNJuadqvm67kb4DppXKmoZ4aDyWQDXtXS9tKvOO2fABbHdBwo0QCVIhOkJBTwnfSF4fuQM/tE
OnwavfhxuX3jefz08S/hOa2xO4GuzVR8gQUEcpYe3VlDeCVLSEENQdtBN4wI5hNviamXQVmaREHm
tx3DXuUyLEwW+DPKrfvKliwMY7rJ/bk84vn93utgbOYednNvd+fQnVO4PAmwvTK8F0ZykbsRXPEQ
BWs32zch4XilKdqt1tB5KfupX5WMrjZ2cjRFDW/VrfJVbnUR5Tkat9ZK7twK9bjH8pjF+otIgDFj
dL1PqpnKOUnPmBLg54XFU0d/feiGYTW76bLmjoG33CMIGqHfgj+opySHCHOZQC1jNmx/mpzVoG3R
jOX7tTwigDjodqRdljGOm2iwz5FnoK7DOav0dp+OY7H9wJEXxxooD2ldUIKDhzDzNSRLZ28CUluk
kw6TL2mDYVIDg7eCN27R6mdl+2hEIsFiQcOkz8WKFWtr19G1noi1Xlj7Mez3RHEy0iWUdtXVGJfG
/Qxie4j6O+TLsDLbuA9ip+o2KbGAjiHIJYjUR2R5ySO36/fOGz+GEMSM0pEtkCwqA+Il3CAPMFlK
0ypWA5zHVV0azlqz1VaHeXZQ4OxcF38MDXWxz9Ip2aZXjZUxcS4b56hbBeVpCEmo7SYkguPRHzzn
erlcMoHevnflcMj8a0w+6bFXHrqwrlhJDRUEqCfafUtCk2/Snq7yuzJS0LbLYdqjG77Sqma6mKI8
PAlkwDdGq5eHdC5s4G3aA/ivxSUHhsGY3WaL0u3W8qv5qgVaN3qOje7by/hwYsJjwRFwdHRO0rrC
umiuB5iEFM4sEyPUOSXT721x6eOJooXhdrcTB07sXa1Z7byaDUFkMPf1GXFIGAMSyudQrDRY5m3/
xAu/KabiyW0ievOEFeXJHG2FhUPKZC/NCWZYF8X4ahfatwXw2MDyDWRDUh4SgjeezENpMZ0C3KfB
3LxtvMJe54NOXCBGgR5cbqpV36BXQDFBTYsi/U3Z5U1nuFe1VXx2YPH0pPCojfXXQvndtvgWu1DS
KkffNREuy1TBtVG0PRrrEQQkph94vVrXQO9S5rEoy9ehIFakMt4sRQ3vMlVbdUbEsjJmeyhkt47R
zJvCpLSs8caB+h3eJqmdG0nrPurWhp9hj8r7b4ab2YCSUB+27vgaQbtecXwuGRCdaklwSmMiUCYl
mIAIBKEohN2ETS51cyzvNJWY2E/kXRGXZ5g1t7pUH7qw77lokyBqkQIZdN2muGto+oQs0BGLNzaw
a7+9SqCdbfVIe/fRPLcmMShOz9IR29rKKdyPUedmsTK6FgBRwEFZOk1OA+iM3dzUeH/Z9vK15tKx
lql7r2ct1EXB74opMehSZmdPe0NEhNw7uyGB6qahPKO3461VDh+wCJuYxUU/AIp+8oAPOq39POqM
9EMoGfzEfCyb10zPd8PyIWbl9OK4e+GM8UpjFcKwhYCChWM945oigCdI8BCPiWMGbpGvST/FyjY/
61ya7FWxsaKXnhgDc0mmzHFbpSd6pvXepdHjMWE66Kq6xDQlAqFFIysJt4jenfUuc095eVs5IAS7
gqjGab5EsP8Utd5pIDEkalADixlnpV5X1zLTLnO7uhcUSUStOGfYXmgkuAwSQRAWUz9NVeC1VHuE
+XOeraG/ai0QvDZuCwXRs80juZ49OthwfgIRF1cWXp1NqzEqXNtIjPMJx0k3zTPEHeHh3JkfRbts
RJhXycY8j5n+iD1zbRTT4kH2g8mcX2dPa9c0iO5Ht+2JSY6gw+og7Hx6bqitJge9kDXDUqEH8mYq
4AVetOCTFxKs1xnTrvH7tzZBMw3+e68bsDpcT74WiFokAqZatUh6VUJPaYpOTuZGp9CZ340Jsr2d
DTajFLZgx9gY8OaRkaME0JLmQFvle6Ibw3pOUJCVbkNUKyCPr4QanK2fZjM8gum9sqzqoij7jgH1
xE4pGo/3a7QPf74pSZJfFiIsiHKNYfi4rgO4WX+wR8HkGlMw4qToylAcQwadGsIrxy0PB71U5cHs
8vdKFeXJLHqPxicEkFjkl64/VlhxwrO5vKjcB29h5QxNiN347FuJeE/HCUjL70lkzUZXIl37ALcC
u+vOXS/f0bGbmxFrOySdnaHj1TN7l/VQ+YfK6/yg4sjJpUuugxgcRMa6F3TVkpvknItSby7GClhY
P03XizpMpUyMnBQupm6GDok9mruJM3mbubG3i50h3PboVZsETtSgxAgv9diWNc1+rbkx/PBiLAF2
Z0JfC6MOjxF4qY5T1T5P07dUeSdDde2GTEQgYF5asxp6hNy4RrJwlLLrQqlv8chlPk3+U68h+lIh
0N4Ot12pz4+IVZ7sMlpPuNSgtvk7Mc7PGMbkvd1vwiKNr2QaLI1j7pHcTZ56C4M6NirM8Irxtnyz
XNIW6DOnK978ZO8zXg0a19qmSV1zDoDmmE35pm76D7xj46oxtb3KiBWoNU0EfVmtS3dq96amPoCv
WBuJW4skJ/1NNMK88CZan/SNiEfJJggkCbp+ZWbbQdJs5MxAyIjP0FY0JUEZ6gpqIlw+F4GBTqPk
MCRaGwD3w4BvjDvCfi2wdjFjnuLawDQDzyMjeTCaW5bKC8NsOV230WMIBBLlGUigVNPcLRytJAOI
B9XzXMHuWJlm/YSi6R0fsBvsPIn3UiUseX6beH8ebTodmnJv2udJ4YSYJeK33LD1CyxKPeHqDYfT
OQe9eyO8TttatYT2NravLi30GpXe5Bhk3VXqdUpFRCSrTUKZ3jI+Hutk1ypY4OYTGS4vqZznHb+c
rTjuxytjng3+GJo0MZOYTl8LGFPt8E5L3bzUUvMqp0UL3hJ9oIvyQbn6o5Z1+KldFGvMGziWdAX+
FD5YVczvLjcd6TfzwaZbAHMY/mkyLCksdQDNfbiOUYiGfQHjzAbd41T2oZ/lTbisSkyDXjk+QuZm
k0S3hhDGjSaqM4sAnJ54kRxDkuaCk/YStDWdJkiisCvkFbYBppf0865wib0EISDQJIIAVGKH4f4T
vwQu3Ng0V7FiRPx1fRaOp6Ad5iWTNyDhnLgup4w9GlhFNzwwKjY8xJaGK46ycve9Zd5qEldR1ekz
c1G9uvp6+MpgwIpx6rutMDUClBvVXU7dIUrG6gK7Sn+sbLVq9Ew/Ocy+IdljcGJu7u+HlnRmG0rl
lgsgR7GRD1gn6wIEXeGme2M5x7VZtVWFER60IS63mYgMShukwzCicYLp48Oo3O7UuZRm0xxyJvQs
/0jnJDw2ds4cGhPVBs1RwUyl5hoasHnBlZ0QN6p81i9TLzWP7SRuQdf9F3dnstw2l2XrV7lRc2QA
OGgHd0KCpEiqlyxZmiAk2Ubf93ieepP7Yvc7dFWGRKnEyIoa1USh32knQPDgNHuv9S3/iqQo/6qU
P5hqHhMnbzeTKHYa2WU88LLfizpVc0BWzz2gtnOzM5xxwTdIoFKZPAFK6i/CyMo2geY+W7nRpdi7
m3r391fb6NlZocOtd+9+Rc5MSNSAh74afVQ5sZGf//21qFOvaOp89/c/Y8bYuVW6K5Hmyp7FIrvE
cK+VVb+uBjZRNoAkTnyBSVaL2vFjhFMUkzy4jpuuMzYm5i3JLjon0NQwvb6um61RjfeHv2z2wAhy
7L+h9C6mjsURYwoUe6frFf0voFKEQRDkoUxgiMgp6vduad3G6Cqu+Vc4nKZpXBGFg9nV1ieUSqZ5
30tdFdws0nrUdhdEY8vyhhBhGPNkg1hC9OZ4O4cQiMFKns8YhsykQrEiwNRBNSmfem1aEZLebac6
Q7McZu4WXztLkRvty9JM933g2lcqd4yveuLEFG/sLMbPHw7DbQJP/8YCoqe4MZBasyE8HSkLwCJ7
uD38jcq23vBggieVf2QQmim7fnufiJJz1PPzWRxr7p3J2QAVxCLqYUUEbneF8vs5DnP3WkuCx0hH
cKIY4coP7JfC9g8mcIkf32V+ZOwslFOmaB6i0UZdEE45mgO/I5QpMC5U0SubMuZYPtnnCrS0XeDG
LxlEp/VYBb/zuKs2xUD5mHWF+oEVND8gJ8WbAwbhAEjoW/sscmOaskP8kI5OfBsBfKpQqSQtRISS
/fiqYWwzb/MMFoOsGJi9+1QYsXYWw4Y5x75sbXCY9xd2Nocbqw9u9Toabman24LRcW7yB7DBcVRM
rKtZuO/UGOth7A8XzaxtYfWLfcCuL9AtZFZjDsdDKx5dpH90jZ3XVm00ryUEa6UbIOoWg47lOLPD
X2jy833nKPE+6VQsWcZYXgUU/YCnlfrtLH4kxdx6FH8SIs/ZXdoKQRVTt4RnkLzZDZIxhwLoBeq2
9oKmWkpPLa0urZDjgfHmF+BzU1sTZ2qIvEjDTbQP7ZQduOtck0XRLKnRzUttcLKLRp3e/zDHxB6A
8VdnHbFCglLWTxsDbNGq5c3AlElAkonZV5rYVelc//urLn/tD396+PVQWBPojDBVtvehEUv0B5B3
WhW4ZDNzl2KYV0ac83n1Q5NO+shiOORAN20Vlz0uRvDT0nlv0C4WAyWCFCwr5pjmTBB1hLcUcOLu
768sU8Mulnb+Rv5WtNZ2ln5/+N9QAGaJBnj3qyMpAYc/zCin+f18NUq+QAt1YWoi9w7eT/JD1PdB
3TQPbJekoocpM5RMAovu13kpOQW9Se1VkgtCyTDIJc2AXFt20xWEA0pX7Rnn/3HLzhjuvCQhJJKJ
0Eg6gg8mwZBYhVqSE5iJIe1LmkIKVsGSfIVUkhZMyVw4/DW4KJJ6DJFBSZzqusBFtlAlrwFBFyte
tGoPJAdJftDlsZG8AfvCkv8pOLBZkgEB+7W+AWh5dfjj9kCKIM+Ept4lXiVto5Rr1e4SJm5J0KcH
mvSTtYqzDn94Qj0qG2FRKxzq3CS51k0LhiJ1HAqXpIdpmNpceCEaS61C3+AmkCiRXkJFRugiHMDz
rS6BI5gQk6UpISSpxJE0ElaiQyhJJaokO1BLDn828d6OEmnCDEx8qsScgBbk9Tck/KSNJAfl8Ksi
CSmu/BHAS0FH020deWzLJEwlh6oCgKj71cFZ6Q/EFVlZiCSEpYHG4kssi5CAFnFAtUhoy8Rikkxg
XHp4Lo0EuxQS8RLDeqHtGD7NEv8ySBBMJpEwfaWjAMst5bwtqNMDo1m0CEuu6soGnePysSVexgY7
MotcvU307MGUCBo4NuVKpvHl4N4WYVDkqPbeJtMP/xh+8FpMvvogeiNYOSpl37IZwWHqUbCt/Og+
Qi67hxHuc7TYB8jS17oE5cCJdm912Dk0ysszoKzKxoarM0vADvsma0NmygaxGvAdieEJ4fGAPZU9
CBA9voT15PpvzGmCiEm8wRU8nyluZbghlbKcc3P8R5fgn9rF14Feu7hHNYncSQKCKixVl66EBhk2
+CC61osKntBhsaAAj/ZhlLghXYKHbIkgUiWMKIVKNEo8kWIr18rUvDYV4CLoKnuYHyhATKBGhcQb
VTOgo0Eij1rYR8RlweyXOKRBcpEItLlluCdXsdQGy/9SoSjhmBiRLgNWEm1LDZIMoWEunX3ua2Jz
qjtC7+ND95z0SzoidMNokOD3O+qNhIKCAzrWAcJ5+rPplGeROCDPARNAqUXQlScXWqhAKe2KbOli
zjFlGUyva1Lwpv5EN/hzL9+ki6/bmmto9PWoy3G379rkQqRDHxf5hKwnWnaUpV0d6tfoBL8Nu4gX
yhX9pVt5ThkGzkVja5kA4tbmnOcAmEm/61sUpDZhD+OZOVUc861Qokxd+8SNap9aStwoHkkDxx+u
R/QgH28UqyMCbrcfPeIu0ZT7T0EqHszSoJzKsSvpR049sqlmlMn9XOZXUCUWdqpdp7G2mwqK1nE4
7Q3598lsevn+O/1sipE3Z9KSpoUp2Hwe3RxTSq/b0ovLgKL+YhGAVFcPakgPxC6QcjM7D8ovp0G4
zhFmVWQUCtne/FJrdc9iFvLAm4fMLS+dJmNdBh9T288lrOIFjNcAyZx6gWYgPvFMxSchh7xtF1qa
ddBJqEc9yZ7wRc64FK96F3TokHOg4Nw0q+HDhHJgIToI+D2q3zzfoqok86bfwcYjdIPEh7GxrgyV
ls8IRHOZvw42AtaubveH2+5BvEVhTxJWeNf3sErqs7ZInysbjlWbqc91J0t/6KG+/yI+mRn5QAbt
VQOfj8FSRr/7/WimBuca+sggSZtyU2Iew3qxH/X+5vvLfDkYpQsKe43pOrZ+pOSwjSmJu4asg8LB
I4ZvAtPLTDICddBfCUQr11VffLA7nPA3FRsCg+QIXFNPoWY9RBAEm+quLyL0Z9OJkfhJTiEfgIGN
mPdE2ESGfnwAFMBmdof56NnZcK8m/luYGeikCoGzkgN2NyXk62LOMNITj+QgGzma1njkNsISLg8Q
8ejKmm+g9wwLpNImga4z0mhcnMuO77qosn0Z3TadRf27bpZhLygExxyR7J7D5YifpsyUP0T1bJQ2
cJZVCwFp8INHMkjUVaBPD+UwnuemcpsarEeY8f60qSzIxPrk6TX6VTFqMJToQc63IuoRsjQKm61i
/omBBdJ8qRMI1qT3xAPeTYKoGL9LtmQNbcc8Tk/pjqRg5eg5II0C8An7k9bsYei8m1DrYFaJ2/LJ
WEsGLHHzMs4QO1bTQy0gYZvNvq27dQSih/qlta/MZBHNw75Ufpl6c3timMpnfnwvlsCuybTJD+fo
/bZ7ZSTTiRcWDCZdJOLhMjosjQr6KWRB1LJtaVxMkNeXwsYwyzKTBuTsxcOJiUb7JJ0zhW3jH4dj
arsoj47eF7PEdUZUweCpVRks1ehxmDjDtbPu+RVFe1MH80/fyHTJPRCd50/5/cxJzsbYoMpy/CT4
vvMRd8fs3IuBrMITT+qTfM7ku6KzYGqccWzUCx/fm6nOpz7XAmjAM4KCAvrSstLYuWCOoGEfvs05
2RUYWB4nO3qMguiF7CnYyLJjAts5QqObrCOiFWaL6frEvX3xLUqtjY5tGnkMfYCP91ZDptHmFNBP
l+ABGqM32FN0xxjfS0fkFwOU3z5JaCpbM4th4lyn5kjFxiAfpDm50mmfh5SDtkMzXRY8qohHK12Q
dVmkyMqcnQeXiolxMIJgQ0ep3PkD8lbHDxETp2IRO80NuMbfvp7YW3p6V2HQb61G/aU1dr/MyHLM
dDCAvBQ+leK50R8TNnAnHt3nBY7VwBLgafCQcb/yZX33MqZ5F1R6OPSeZYfzcu4mpmZ0wUW+zcrw
nArwuogBqmvVc6b1j99fXJeLzce3j4ujlBSajsQJ1dPHiycIbZPYqHpvBgFKwFOJHlsnRC6+tkLy
3vLRfyjc5r7umJyDbKhX/D9tqK2eVy1b4LBTmkVMrTtUqKGHGiXEYn6F/kEJ/F7U2Ngs6Sn5/p4/
v6d4vwmZxKIvoJhJosT751VMKNujEiJ6aTe05Sv32kiM38bUUsEX7ZbUStpAUXPiqtpXT4qhLfkS
1DrF8d4uIzm9oyTSe7Uk58c9TLRehdtFZpdGpuFIO+M+n+145wdNvtQ7gnprH5YJw/z7z//Fdtgg
ikvofG063YJj3AM8ljLsKqX3pqDBx4JZPpkyvLK4KFGIoB6qFGjdjrbHQ0TUeEDMAt3VMu/Xvaif
tb7BbUsDcjkWQAI7F/VELa6rol+JdmxP3OzhXTseYC7MCE3lPMGO52hiEFOn1kM+9x6BocCy2KWv
MGRQpu5/JrTj0Jy4EMI6ZFMqondCmxcE3lKTqPJNbxfbPKPh54/VSyWGn98/R+3zNHF45eBKCIaT
dcyyKDmbsnMkn6oKkX6YWXdpaSVtqvpxIMUwCpn48waL7bCVOmVETSe2I1+sONyAIDJd8A7qrD0f
R3JWpX6IWarzaqejTN41VDmUuybVqITjnGij5ndq949WDLhs1h7nJL2R+8Uuuo7VgSxHKhlK2m/H
EpBqPZ+al74Y8AY2caGalrCBIx7NSwGl5t4d4t4bOBkTvUSEs2vdRGl1XyBySZvm0uZx+XZ3QxU3
Xzi8Cyl6n++/pMOW7Gj8AJ3RDXyIcll2j+5iNMp5Kiuj8/Kgvsl7Dk8dTmUzoNGdRiQTkJ63zO0t
WYAKWSzDizsGD7XZXpsOjSVshEz7WviKWyKHg9XeZ6G9DyuioUF5jTW+VMN4yTUkl4hn7uXt40Px
2m7wXNNZOfQoCzX3hPvQZNpdpKsnTPhfvcoGlE2oLWiuHet4K4zi0bHiKe1pB5ARZPWQLEe2m5Z2
gxTzxVLjF3nTE0pLNtMbhR7QItHeQDMTz2Nu/X56IcKUms1k7u35po+tU0fazydaQqFRSUqmjsvm
TA6Sd4tTNoS1SQBl7x22EbhTtpGh3QdOd2MFRMZMrff99/3VSynluQhR0aBzYD6aLwI1Tafal9hf
+U44fn9pqJPnCsiK1rMoAxgeFhGO033dZphx57/j7X9Wc/2/LDcAeb0U4P/Xouuzl/QLNtTff/Uf
imvxDwvehqpSXgD0xGD5p+Ja+we1ZxWjg2Gwx7EtNmP/obg2kWm75ERZDmLrgxr7n4pr0/qHPJ7I
hcMwHTq3xr+iuP504kbzTWcUtgbaZg2B88dBHEKDneMJgZvjozWspXoIe3/o+X3SnNoIf9rNyWux
jVM1iFjyk328lj5ltC61USzpMWCNbR8p2r9NcXkFk2HP7nGNRfpJyD7Y6S2KnAs/zJWHazOL2CZn
KTaVH69tBqYNtholjRbad83gbIawv3CH/levOWhfQ3spgp+dor0FfkjfrzGeAjy4Cz1KfhnD+bsR
cv33qh8E1l/cjK6rLuRLgQaf5/HxZlKklGk+14K0F5qoDuq/0EZc5tqkrfn2W+Y6F6QsCIIBaCxH
SDcmKs7IcGYN51g+ntqHfFrNZLGBgaSy0BrugUP2fiJLTbdtIakTU6ZabNrqc+a9N5QDJT46uUIM
fF1E3S4J91mOQb6usqr+b4wNCj4ao5papqUdr6g4S+MZML9YqjuLQ6/EcDzMkwtXPY02lLjvAoxK
WevumhQ58YnvQw68o8FB6UOYnCC5vOXI7+vdTA56NvBbQPagdUmfCcEosWQai8NjUEmtsgCgihAv
o3j57VRwMpOocBekh0A2KDeicpcznEPR+jVwC1Geur1PmzGDMUvBmZA89oqqKT7eXoGZFFwIw6VS
3AFVZPOooJvyaOIri7TDy0x9JCZEArcBYTpxfwZR+uXEI/pijMAKYp4CoiatHsfvTwq5Nst17kEt
YU7fZZbyjGDoMe3sWw1O51w27ULkzr1OeRbXfn41GIibv7+LTysuD8Li1ApfSzc5wx69N4joBBpf
XmJ8bdiD1etmHF/Hun7WS0qGTvb0/eW+mBs/XO5ogdebrJ3ceMbJithxsKaLxLdu5slcf3+ZTzW/
w6diF2HyXKl5Hi3rtVLO1Ns1sQzwyZOxlq1rswMlbd0oOXoj61602VVr2o/fX1Z+Y8eD3qL8+Z+X
PXqYAz7lRmN/t7TV9Cnq02uRGSRV1+fwDB6+v9QX7xeRdxxJ2dAxfo7nu1J3Wz+pmPgdu9tWwOLQ
wTevZhb8oY/6MrbivBkU98Rg+Xy8YqKXHRGOxPIIc3yG6YsePc3M1wcyaHBV3lrhzouDkBvh6RoD
/IVNbIcditsEzNKy0Ix1o+wclxSaeX7s+cKROp2YbL8YwuxpOfFxXsZNZR+9y1qtsNra3JSNQqor
p53crFZ0VYvIwbPY/fn+yX95OYvNB6UeSj7HhbuhrhrDLhvw5Cj8UPb6Z2rS/LCR5lJoenKaITzx
+b4YzCa9KFXHEUYF9dgm1eZtwRW5oDrqlHit8kKO4Ji4MkfYGxDmBA6rnsDq8P0H/dzCMbAY48yU
RWxcrceFLd9CWTtybEHrr531uY9pxacPkiE09eGlZ9nsDUhBEqcFl5PfGFk5eGOvvVroiOjS1HSb
suZurkiXrMHmtFYAGJfbrwPq/yjzmkWR/AiCU67kL95Ci6AwodHI+YKqaBSiAJWNW16WeIOmvOY0
lCxi6s2i0XbfP6MvvhuLhCpZH5XVSPtoPisBEehJy3ejlebD0NZyGbtwmarTNP41kLBWV92WCL8T
l/389tsYA7mgQ+ePGujR6uoW4FXBZ4jlhQ5HeoHsOFhq8jfiDJAEl8/diTGIDfbT3EbjmfO5TYuH
ddM42tXKZMmpSHw+aYcH3o0yrM4QcRCXLX23VH7EbdpuhM4nV4wzvca0YUEEUU05AqLmBbNfsZor
sqdRPoxQfp1y3c/Q+lF722dk02pAQ6jE92CFNojRNfjzKC61ckpXc2H88csCwjXnV7iX/jrQ77u+
Qes6AzuD5L2oBje4spisvR690VoLe6jBjvVQVcUDMXS7WscnmNZmvTYJ7+OFqfGoZFQfa2KD+4Rm
uaLg0O7Sqb9yyMFcmtrwG44h5aMixY+sueULUA4U4rFzh97+J227AXrN1D5HCrJVy64szxLNJrCG
cJOhp1ir8S9nDMS2yeEwddpY7A4/jGhGxAgCcWUO1loHcrPARRduS2teponBdrAyXaD8pJnCsvjT
BNn9VJMqME+8L0rhP4RTZSISV59zF+FFOjc/LCuxdwhduwuJeQSCzjTRD/HoqQO2QdVEStDjVDOT
3wOJ8aSaY7kx1eZVKJnpzcj3G6TQZsHqGAKgmH0TQfMfpWgJqDKDJ8VOu2Wjn5X2PKwyziALu8tX
otLeyqiM90YAg60uDYIhAY8txuKK8PdqVxMYuHQrvrRZIJkjZeOuGmac74I0WSKVbcS3xtiJjeEL
yGe5LTZx2dz2VXg3BwDVylx/1X2J9bH36i+jLOu9KsIn3R+JNIBQtCrrcVx0wlHOqxizhw5+g2Qt
23NaiJmaY1Fv6cs9bkHPwGSzaPSmWRcDvpsqs+7U2tC2doKtj/emnsI1w24mMaQst0nd0491ypvM
UbYanTTMlSsHy5Am5ru5vg0xJXGyg09tNkG8UpqlmC3nsvyVJXnvhVH8Gubs23zN5W+4BqJRMsaw
nlXOHvn7eQ/Ui2ixdjcpZrRvZtQNdQQvc0YlfR6PtQXYUkFwJf/z8MN2AVNH+nQdKsMNSfXGzkUy
syFe2SRpEzkCdYtyMOz1xO0sAlBJMeN5ESHNX2QEmd6D4xiWQw2oSSW1ZVRejCTF5G55/WQEe+Sf
7ipIJIjH35B4kJDXMgbLaFYE1T+ySVHDNV7cjeFqbseVTJPvh3nbsgKSJeE6lHRBlgYIVq4H4Scr
UorJrummc6KPxj3TyLShprXAC2Qt0gmOaerAQSxFwAGtQ5QzpXxdqMluO/4m/I10nUS5tq/DEXih
zwTS5W+DRAN2A0y+2BjqZcg/WRYyxJFe45MhYx35TiC3EFdrychHg+zHoJEhkDSEFmI2rzgV2+ed
jIosZGikID0yI0WyknGSuuEmSxl4gNzSNc+B409nDbC0oet/y3UGeCsGO1hLZP2NIAHi9GKS8ZWt
DLKMWjz5RmXrGeda8oJVzB9bS4ZfNocYzNLc+8003htRSW9MDUcYJn1Gwvl0Tm5ovcVNeFnIaM3A
zC9KnbDNWcZugvVFtFkiQ5hkKGdJOmcqUzqDOd2YrCq9DPBUZZSn78OlHObqAnvWtMXOhMg7t0l8
lyGgddncBTHE98kiHlD0+nTu1rVX9WkveXjP5nDVkilK6CvhorO9SUsXu6U8e0Vtcm7HwOTM9mWI
SZDPjXLpz+ioXWeM9UXtEL40voo2B+hEsmmov8py3q6LK/YA0/gipgq3Sr+eZChq4ufUQMhJRVxf
rQr8QQ6zMP87LV82bLh9NPwgUXhTJVud1NVC47GlaoX6MPdyN6TN7ah8zEb9bcjQ1kLGt1bkuJaa
ydee3rmPk0rI60xQDTYPbH3wsMGJVSj2HNrJhgMRMWfWi2VgrInlJy4K3BR5Tqx2gYgkJqJqPVru
Ra9jO+4tka6GelzHCVnYQQEPVFVwoE0tUz4u4XUrIPNADJ5SBTdnok6UWRz0reiTlu2o+mutzZEa
cOUmmKa1H/kZgH6wSdgNtL1aO+OSw/DkodZdOSIuvSqlOHwIIsFJs5oIvB0OybcyA5e0ioQoaC1d
sGiGl2zMf+UaBC4XYSBbrnlD4Fa2V+zyRpcJu6bM2h3FQMjYcJc6vb0sCpbZyogx5liAnknhy7bF
T3UwakLIokGGJdbNuRbRMMnIJTqbsyC4NrSHsIo8dtaLWOYB6zoNL98mJUWZaw1GLeCwmfzgWCNJ
2JSZwoM7t6teNx0ykfAFQp/G2hx4uHPImo1MIJC2i4GYfF9tjIgzHkg1cACujQLyKEvuNu4G8LBl
xMIMeyDSC1Tvs3Gn9TSQWINwy2K9nMx6Gw9pQQzBBP1OjJgrPFEThI0ABI1HSnG96bRzbobKNofL
oI02fV3+NsX4lhr1JYrmy8AYAs/X/BBHh0ErvQpflbwJvDplm2rNJmg31HpLhg8BWOOfOXRm7ueH
heJnWfTKKzN6vbZDl3BK1pAwcZ1lWhTaCqU7ljJ9VhbYJi0v0f/kREh0Meyw3MyLFdaBmbYBsjak
0tUuTckE7NTVhEhkNcaz7Mw0tIrp8BEDeTfMNsi7kbSEqTbPUSpDdJsmb0bRvUQWpno+2b/riPrf
BvHE/eiZzdxtja5EJUqaX+/w4mtN9IgV+C0KakJQrBsyKeEIDrWUk5vaOkMejaebMISoxb9vYLJt
nVdnQgCdKpeNT9xzZZL/XrvZ3qU/647h2ZiLhH2/bmy0UsrS6b+uMhtnV9QPGPvhviXw1Zra8VcY
EYAqqqSEyu0ZUNzYs7XNHOaY8TXFC3IofyTmmGdz2Z2hoCz2AXRmo7Qiz1bz+0ofzshNKpiXFM6P
xu/GyXEUWyH+pel61J2rOdJTXkTjjzrmV7XQL0t1hsUbmCtXGd3VAJ9y1Qxox9RmHWVwp5Qce0/i
vky56+AJkM6WAdA2kBV2fZ7vUpIT/DzLUZR6wcixWtFiWGARA8NPOckYM5GJDmInT2jtQ0ZKXsvg
MHTpOnfaxjNY0DxNNLc1O3Q6QubaTKsK6DBC6SrMSOQ0tH0qpj+JPtTrIiGLuzSsFfJLezkZREap
cbQNwqRblE3lQNwLL+Z6SDYg++7oIl3XSmetMaTfV1Hl7g0iq3Aj5htYp2B0c5eVlrTMLgFNF4y3
Su/MXlMNYBmkTrhFaYacaGvjnl5PcAK0EOOQRbbQMnCfqiZ/KCN00SbDnI2uuvfBYWI5fWobqbhO
Z9bpVFmIprhuw+aN8E3aWVgp9HBvVMY2cCcDS0dUL9qSvWceMBV3uPKsWYXilZTLaNRZTEsjXEIB
X6djnxGlHtxZiJb2AOuQUvaEtjpTc0W2ebW0Br3biTA/awVbwImAESdJw42Kb4YZTZwL93c72Tsn
dqxVNAymN43iT1FM1yqMYiTHywKXrqwiUhlRd7OOHRZU1bYhuH5ZlfFaGwJ4CA6ayNEOtjHxPBto
xaoXSqIgyQ9QDQwK53Z5Vo4cckCcN6t5CoksHJUVIaoDquLm9bCHTfENFiK6TQQIzSks7hRSl0Jz
prssP2Wkk1hDY8tDoxVszHK8qA3956hS9YTQEay6EX+apjcTlWhjkZRgiAfAQ0tlrFn2+wBF9ryZ
nKzY9ZAQHK0GYRWSXmsC7O+L1rMaga0vjN5S+7othxs/4jzTKaW9zFgLbMRMC7OtAJRSu1iw+g7r
uRrf1PTctcOfAN7HtUVioReO5rBW9einUPILTtAqK4cl+7HYj6zUaBEizdPKTbFhBwMvlaHjtmbW
vUySFL9x6SYsu9pFZJd3NZ7PTZdRmZhw55sq0TG+eitcGHDgOGOAjeOwRiiUCipDoaEzVOQd4HEi
ToB73erqUwi62QNWPa0qzjJr3QL6TiAOT0tbY6I/V6tUrIVC0mEuofJB0nh66WN6KfqdnZP7xozs
lRUzJsewYaGF1h8xN79i0URnWjUC2mLLr3OShnxMOJsyEwPZh/W2CNGnxxjYnbx7Hpobvar920nR
IU+Y87UTZOvCsu4avU9/9mF7Y6smSgb/h+PA1m9ce9s7hAzlROXsK6uGoTxiAKQhocJEe4kaBSe/
1ZBNhM98i1f2Sfga/vtQe7HKcVilEzRqq4p+1NNI9mfIUpL5Wrlkzuy3ePRwBVTo3/eF/GFjKcun
hojBrhC7ww+lGMWuVhV9x9r6I7Qa63zI0u6hSqwVpI7xb0f5f7Z/+b+KGUX1mgLvuyKR99K+/J/f
eRu1kwzw+b//9vD//r1pfxOzUtef2pj/+a//GXGjuxYVappnVKlth3rxP8FRVFlk7do1qU69j7ix
jH+ouqPRU6IWSMXzn01MctGRxMm2o6DP+S9Coz5Ve3hvJXoMzTBqdgB/H/sjozFgSYx028sn9lJ1
j7wd95HdnukF4pB22bXOuWWRgVn8noaHCCMndJ0TcoVPdbzDPZguBD8LUYgkZL1vIUWzhXaoG22v
nmSAlLv2leysg9CvcMh59w190T78VNPlUgKRLso0GssHTtf7S+GzcXLqP7YXWOV5xVo+EAMZqNmP
oiZeW7eDE9f7HC1/uCDCZJfLWvpB/vWuPQaQafDD0La92ddv5my6ZLJdDhWQFnP8kSTKqjbUn64Z
PXz/OT+1Xw6XRfqDBomz97HcoTJ8VbF9zfbCKTw3DXFhJajtgvlEN/ZTeVJehu6fyywmS+RH5ckY
n2rtYPvx8Hq9Ub2+KnmMYdf/rJVpl4+OF0D+/f6TScjax96LzrtEzVcjtIfe3nG3c0jBYnWZriPW
mX+qKWlxa72x72QHpnL1m6YhzKQiXcIQku1yDXYWmglHi8Ei+e/EvXweTnJ/QO+T0iy6gmMHCfoH
LbddpLyWPj40vv1kGOwwMIsv2jDdJWbxQ2PIU1PILqsamoNljZtCCx+SskUKzIjotPxnHQBSoe2x
PnFznx8UN+diFGQE8BUdv1Z5hQ1q7DTwOT4UI8dN2C+o11n5Mhjhma6UqzTN74xK7M2qw9LeAQ6z
1qRirsAB3Hx/L5/fcIH+WWOOYxMiYC9+fMOHah4r4UDg1YME6RERAglH8N65a4zwRMX8izeOwYEq
BGERspFPrasu4QSf9A7IcrX/Ec3OZprFte63S7Wanl2HjWeU/1RHd5OzP/z+Y359bUOzTJpm7kFe
8mEmA3GdVF0WC88M7Rsie27NNrg03eGyi0bgy6R2OI9KO+PdnK6/v/QXI5HLmtiDCE/iEctv4N08
Yzh6mFE2+DsSh768n1ZwtWRxjmCFVtv/61ejB8Lbb0tV9rFW1u3VsgA6Jzw9E/cUzzc4ybeNEZ81
3ULtravvr6bLduqHdqsulZTw9NACCV75o5ZEUOlWJnVAnmJpv9o039KLWVRJvB/m9ForAc8M3Q/A
TJdhPl/I55tTTLYC7S4ITTS0oL39/moKresWjjjJKKUS7rGdb7+/zc9zLnfpyFg2KTBiSvz4FczE
UwRZogkcRR0MKWMXluK8NdITT+OryzhI4qVYGL3yQXr97pseEs1JObAJrynrn5qtPlvI83sCGP71
T/P+MkfN1jlwzaEuuUyrZJdRPG5NpV6HmXJiJH3qq/HVvr/M0QqSGaE5xCYA9dhUzkcfL0tErbLF
0e9H/SVlwVs5RZATe/f9x/vqfXFYkiUuE17nsVsqAAcU9QGIrmQWW5QTO9smjcEq9pKHqyvmf2dW
okuLT05nw+cc77OgUok8DkgCsYZh02TRU+xDGxDRS4pTyDeGC7N46WvnTQmc1+8/6eGjHL89aLpV
1wUnLRUoH8dl3xSdQU1E9zB30N8dACJ0Q3ktP7TShS++aTymmfujy2eIbwzdVLGWVVDcjTWeirRV
z/zB+Fn58UDC2DrFimT65U1k9/lKrvSub+zrILwmfsZcmKVP5QTc2V8bhKkiGseFRLsDfe0Q7eQn
1OP+yvRh87njNSAeqJ6dezn484Liz97MLQoiDjtNsCo8mbQzONZreJFTeZyE1RQszFk8OnX2B5rn
nxPr1FejkQdESYy13NWP9zMmtXEdVJcOp0t9Hs1NB8cgHfDfNLwEjpo8KYgawCR5339Fn00AvAWu
xhfEtWnzHo/GLOfAOpeD7iUVUqn6AejUg1VXd2lg3sR2+pz1GpIl7a55dcxg3RvmjxM38EleKG+A
faDAtyVtG0dzF7sAd8SgjzSdcALOCndyge5MqP1dSeCCs3ecbm210SWL68l9yhe7Az47e2OyPrn2
8WZVMTtGWcind802QvxL75csC8rBJcXfIcUvF153HKVLaHxVYv+xo/rXXNmbIO4AvjqUMvR7t+Cb
KabuDRvDZqaNFIQXAW16p2ZkBXRFXcu/UPW7tESGZExXdl2dZUNwljSKZ/X15eA2jz4B5GDo1kgq
H2xhnOtmudRbiDtauW0j6yyt3PWolRu9TEEKuRv6DOmoPR0GsW1WD8NU3/EJbqe4Jq3SWpmZ86gW
r75dLVrTfQBa99xV/ktmu9tkiPa1GO9SMV8Vfbw1ofzEhbvSk+hCBjaV/QQjN+7XSqhdDqFDV0F5
yyviluaEdh1FyiifuwWbnUVttNe+3FOaRrHwRfbQ5d2ZxM6Cc8UfHN4MObzDfLyPu/m+jXDck6pl
knykQlEzNWVpNtaeYtyyBrGW1Wdh3Ty3DTUYjUojxkLyEyhykwme/InKbleCpQ6616S0HiADrCgQ
3iVYQZy2/TmYvYdvF4gMM7chS0leGIiV7pLUgjcVli8RPxMRae79YM+bEl5rF2e/Nbt8CUp1g4bx
0rWU3wkZVa6orkRlXv9/zs5jN3Js6dZPRIDeTJle6aWUnWzIFb13m3z6+1Gj/1QVuoA76El3Kw1z
m4gVyyRieC4T7yHOwyshFncm4NLImFH10udkUL/yvP3Woqem1t57VcVgjtKQ6dDrf2+PH87Db0eo
DgUZEpaBDu0PKlAiSyhYDDyX0AwuEbJ7or4eHHNSCY5k6Evuh7XAaSdb9Npq0qubOtqvVtNuYpne
RbhFrp7nnRySB7SIJ5dTtVRfsrIK19HCbIw3qehrZ9w07fDZhswnPTfauSVGU246rDMPfDtBatsz
+7WonQfRt7OzKekEAY51tlx1DXaHiakuhsj8ACrGSLmP/BxwzjfHYlGMZvaPSvcvByUO81Dp4WJR
cf7e+DCpA7wfacJgetxXITFklnrVRhJQftbxpon726Cm/+i3jL+0NJg+Iy0zHBqnP7SUU+dmNWoG
blFT7hplYmaEHVhQIFSxEOBJ+yEUwZlITjwFa8mC035JK0PR9YG1/RHU/L4mzUw0zroKAdkGi9U8
BunD1CWrNou/qsZdqM04j6xDwtEDBw1x8Ky1xP6IcmdLfcX+3poQBxx5N3jR6r/X2Z/KHb4ZBE1k
xCZc1T9kESFpm1NbKdNSBOklzhMcQrN5FLGzmnyf2XsywLeTbaxtV570Ch9MN31JyvrYa49FjAmA
JEaSbPt/V4N/KZeYNNmmTRnOPvhDpTZEDacmoLmn1RT81r7HA5PByEdj2Ci8x3/UuH97O8t0Z443
MhH193u4ik27RWmp/oh3da88NBFmwMg6L67V3jle+I876K/vx7vZLCt8N37/eklCYmiONn9JFMCh
Vtx1EgbXlMrQMcSiFf8irv0FwwC7c3SbepBMzj/Ua1JP0ONUBWA0dKgOFVqg3Aw1+cit8tS6a0XR
j/zwlxafxYn0NUPZNnQzmLN8/veC+8vNCzSFZxP4FImmv3/vXNZWmMN6YD4z7rNErOwwuVgy2hdm
uPnvt/rpS347Q9FJWBQYCDbmpOr/LUPzsqsCw6rVZV3VJyPxlkkXvyc4THuzR8/87Yl2fx0jPBGD
BChfH/zR9W6xm55LiyBeN9QeqiBei4GKkghNctGiEt8ta+M60M/kP0rBvy2J2U3fA49kI/5esNtY
0bo4KE8/jcnQt7e5jW89+VhmYq2G7r8qMONPLI2tT9Y5G5+CBZL2/z6fIsFsmuc3LVO8qPyU0Eoq
5gOcgSQI7iLMJnQMfxMZXmOzfx0dHMY6bhFNUZ7dPHycASjiMh+ycLyicU9mq1u8/jDZiq9aM9MI
2nExFe6R3N9rGqpP8Kt2qaEIUvKQiClwrHqlujrSOxF+elET8w7TBCSM8dVogzvb1Z6qmYYWN/YK
67zWl8RKBwwyppqcgSjB80nvb05eP4JHnb0s3NpNPfh2eIfqiqEV+ONCjhjb290xmrDx18bj1M7R
rEqELSwlksZkOoVoWE4oF0YTrl09qKs21m5jVB6VTEWajtNu7CYLrEQCu6j8WskugSURps9Po8Ew
NsC7jBEKxsRJ8xZWWJ9DVrpFwt1iZtv5eO9WxAUXaXCveRmuc/lL58AqtC0MuFuPBGgssd1ith2J
7NNAi+MZckch+jmvT1fHWiHsuGrb16bInoJpeNbxN2pN++Qk2UNollvYO99Z0WDgiJoQKyS6iZxs
IdwYdd16GIz+WdXygxkcRhUzhmqcnuZXkJk4JgO/eti/VH1FlnE6SZwexa9oosoUkVMzxQr3MLbg
NTrkpwYUeyVGQ9JWJ7/JdxbsHz+jKnJS5BX/vXXnlff7zqU5UPmRQbCt361SLN1VAs1M1eUYplfT
yR/7IH6w63/pJKy/3O44snAm4kEwW4vMp9X/QTYmR8ayzUp1adekykqdVHKPHFRnuDkhpnXYK6WL
qIlBTlNl0TJExz7Cuo/GbqVmn/jpQTu39paIn9RGbPLSu5YieMO1biOitzl/UFHNkyv7TWmIZ2LP
dKIkhQj8vMLdXssokqkb5t811LJz1myH5D0NwzsKtKWWkOtTh3d9j6fbjK45orjOp1M92kens9Yy
TgM/CbJLbGdbaYvNTEm2GZZDf/x0yV4X5r9GC387u2fpM9ojthRV2P8+rcowO8t1uCO7yrglZnCa
76vBUPcmB9V/L4C/4ZqUJbDsaFFnVPU3lEYJu1ZTgkRdmlV51+KDNL8fnRnDyzmnQ6yGoXs12Fn0
/f8oBbS/gH+A1zg0WYzP/kRq7Ip/qRoQ391aXtiVVW5ilR0c0x7LN1x9ZY4fvb3xwn7fOtY/Bhx/
e3cwVXBOevO/qJUNp2hivBWmpY0jVKAXxz4pDuMiMHGqDkwYTuPm1WijZWXq/x9fnDoQjArpByYK
v2+HZGq72hRcCKrRXGosMJ1M+4bzuSSTcWmX/UZR3aViKA8xsYTm+I8L6S8VPilNc9YXrgAoUH5b
XmaL4C8lpG5p6uIuzvKdqSm7+SqY4EoXfJrIaC8Fp+w/ltpcBvx22PzP+8738v85BDo70sbWNaZl
n8Fi8bhQ5vUmE/NQD939ME1nKF0RfnGmWCuyw+3I/AdWN48L/vwQwLh8e/BVZPTmb1PRRsnLWJmK
iWCOxF21TrKL8uGtsJS9hhW0H6VWvYiD+1oaL3pB4SIE54MTXqTZP3qpHJemPb07Ub/W8/4oKWkc
M/i2q9RFG2EtXYUjGokH15wiv9xAnpu83tUDjv048kMEgP7iu/M5nk3Gth3DO21qd+UAnVSFv9c8
o+TqoJbLw+hYu8zCYjepHQ+6tnwpwDVyJcih+r4Yfa4v8ZSlL4RvP7+y2WCEK3rgg5ThB1uL2LYy
X3CxwvScjI3wagDzsXAIM7HwjDbFQqmCZgnJGLfrdNi1NeGjEKbXOMLiQs6cbukRiipMfDwagQPh
oA/kDk65b2K36rYJbEenCfGP4HYzMkJIEuzh2/yJlJVXZJOEbeMwDK1v4+VZ77eSjL+ifMy66UUp
9YtdTMjkS3dDPEu00IqcxFFPJWnD3pMs+tpn+dVxCbAAAl+GHENUycrC7vmmsEiLqoR/B8DsV453
InpomzV4/KRejDm11E9KDjMKC2qQR2Gsi6w+wvrZjGKQC/4/0x/gQMFmeejyGhu+tDV9lwpDxuOT
0cAQSr3dqBjfiM4vdRu9aWZcwJ/DFxqPCV/xUgvtlDi2wnrvNJPqTSXsQMDChQltPPRmfrYad2cU
8aIvhQFP0DxXlgN20RHM1m9zc3j8af7wt+Tn2zcj6Y6p8+321DCka4SYArvUv21mIpcIrFNRhZ9N
apyoHi993l2NER6yTk1QiFe5GFQ8/bPZh6MgrIeUV7t+UqS7TfRUX9R57Sxc+SZL+25I0kXqAM82
hfQwp1YJncT3nszpQ6u7N35LSYaNOyyt6CYCyc9bwJfWYpiM7RYh3qsTiy939ngvtXdge4ofMVxr
HV69W+obAe/Ut42+IcIYSltuWT14EEKyKH6JKSA9E86UQEc6m17x3/QyeK4MjeIs8Q5TKh/sIt3P
1bjZeJlfDfiONRWhz7aeHgbdPBPbfWgjiZU3Y9c0C96h7xyaqXUgbBu4Rg/Vp8kTWY4QHmvslRZd
4M1LP/ylBcEh77KdGoLCkQGaQHmEaEaiS2MTiuwSEYSquDfZCPnAXxsN8fAY5jMVzvwO5iwoUHmf
8FK4kTS+N7r3csAFy+xxA3PBh1wNDnFJUAkSiXlFwj3M9IbYAHjx+mtWJcm6LdpT47kvZr4eOeyX
AeCN2ZJGoOOf01F0yVqiwhvHXSfyD1wSnoYcq0nvPTaDcwCnH9xM39JErPPYGpeCtA88a5RhVQfW
xlOb+IS5JATy2NuUn6ook2MX6rCTTPdGRJNfeiPcMVVkhAH3H1OiA1aNq6HQHd+JWwzNWisj7eQS
69lDhHgDgEQbZ3TwUoZbQaDOQqjlKcNpmeUcbdzwlhZYGyVAmfg46X6A9FnaPY93ehQBoeS5qJSF
49R3hl0di3mAEHfZttXcL8i325FmwOhJ+ulDZZGRREJ0A41imN9Jp7g1w7fTLuuE/dClBGGPFn7Q
KfSvHAN+LSd1oaTFIDEKxn3wpmvj8udf9kpwqQciwC1NPXf919xDJVFIFYNhjJGal4kKJhNsYa/I
8YqDYuCWhp8grS8j+ZLVT4babTNF2Ue6XFh2R7YIh481h8RogG6ZppCwSAhL36EPHNI9sVPr2TzL
dL2FVbGSCTIzlyiqtp7BQWQK99215gxxkBfifnFCniZCEwgp/g5M9erlN2IF8BcJrgBj6wACmV/3
FHqJ9hhk93ZkfExxsjMLjEgUU9nYQjn2YbJpbO+thl7LWS1wiCS71urttQJO6mbENcVquiJR5Oa0
+nuZ1x+KSKQ/ivSedFvo9RGi9Sz0q9o+dmMPWyYkf4kwzL1tA0RWqv2WiwlAHt5doFqLtET/nY4B
AjHrS0TxVyGhk2f1sDXJvJm1aqafWe4TeiKKdwYJtXoLtIYmLlkPinsZ4+LJbHBgdAS59dD8Wl9P
p8JX1ZODRqo12DkSpNxtOcTq8IjW86EV6Ufpouyqpgm7ebEjOW1FrQ74TJJxnKrPFrAUdjK3pDYJ
4FI6CIikq2TKdzgVZ6+3caGL9buo/RjT4RcRrPtUL5YKcqQp6+/zwFsHJBNbsbk2yYQIveAXowW5
GiGt+16kPwy20/o5/d5KEXLbKsgW5jgXLWxzLHQrQoXUBzdTD1FLr1EUg7O2ZYvbpZW/MRF469tM
MG2JvyZjhNo8x3rZ7VJpcyLLMbgaAwf3U6W8N2TyocTQWvBoMVB+9UV3qjtip0tTfuNpiPcZ/UXp
UDLUg3GOJ/UVGsxSbUm2DBL9NLIwqho1T9BkXz2OsDgiduoii/Jf5CaEvtrRS+k045PyNqaZgcuT
ga9v8WSDGnO6y0Ws0N9wMpotYWzSsWNu+urVLArSgL9L14PI3r2MofJpVvD2dYIK/PCmZt6ira1b
U88ZYhYrxUE5Zg0tqKuntwsZw9eNd7mGlsa2tTNm/8cUGrdfGem+zVV+aFEzdRDtSZuUgz5WNw1O
aGthsTpVOZjzSGYRdOlpPIaOwKzcljt0SqtKYOIve3GnVKgKtfwE8fNWOjV5KHGwZIF1vkdSIHZ/
KpkNLeyYzC1g1p7ryYUT3ld4kfEzFcOEkLXEO1UdMHYwyyxe6E0ufK9j6uMBrmBQ3DQRsDylqTH1
V6B5vy40zr/0jVxlTqTG2A5sHyYDWrz8+Q1zhWAgtEE9aRhmoVWrsHa+pzbwnZHzo1PySxWVmAMl
w0vmVphw9dQLiR2QaT+8alPzhGRDcC2p1KCafqfH42veYeU/OOmp0QnR5iLTm5OOD6Wvlc5XzSah
g/nsSF7B3DZcEd/yMK8qbGP7Fgo+xeOVzAkUZLk9LpqhoPA0BIIAqEzRtGlqo2J1+NP86+r2h5N5
ryEhJJNO3ZdbB683f7UokEhSkB/zsGOsy/dZmUEFv7dbnVQn+aTTNHDVXWC8bbIwHbkAxXVSFGZ4
5CgRB82c6xxEYqbEbYx8Qv1Ik9OnU4oHHE6DxpQ+kjb4Rnl0MdtkG14QTu6yot8PgXedR9d96Fzk
gM5gBoUSbVjjOXqd6vBZne8BVuyxjMKlpuvwa6N4HTXRwQq5M1C4En5lad/m/EgyZMxRd+zi4tty
prs6yx67DDL5DFOlyOk6e7qwF6pla6TXsAnVZSSlttBSlIk2q8WZkniBYgddShytYgUGbz2dCod7
sde7jBwJAkUs7QkdkrccL8ETeVIawnrLwwg9W1uh+xGX/QV5+H0fuY9WlGyCwnoLyCEYzev8LQqe
buuarDmMdG3hnSG6vbHm8f9kDviB38IXkVSbbJSbmds1av1JB4Bzytekth91xrjzG3R9+d1r1XM3
NB+iag7B91DaDnVr9Khq2UMMZDhnBK8gM72WKiqH1J2t+0mo0/I3TB5r0qQqOKJZvLTtaPQVUgaD
Em2JMxH7qDy5aVMvKrQ7ZM4Nj1ZGfIpm3hlDsCcoO9EdAjBEcTMsuiFhUVp7Sbs2xo8GVAnll4iW
XfuaKOOh8wJ+zRzDy6YozwriJTjWBYEz81/2aDx0YzpCq1QZinLJxV3+QZChP2btES4QpbQrbhnf
xi+R9QVQb6EcNBapNlvN0J7FOB5zRiqTVW/dWDkFzJ9rOlXy9uAJDjXgpRUqEZve+dWTaTCHWrvd
90xgG+lDfMV4GJv+KZnKD9Jh1p1mT6vE7b/z1Fn1afo2SYOTql/yQeOFbCxuFRY0QctQiPha3Ota
s06w2SJNnJEpCZ8v0ADOugoiFcXBvk0Ci2ApiKNetexLZ6Vj1caYzy1emqh6razgFz1cQIC5mBZS
oZBJ132nkCiHsNsnFjxj9g0OGYEWakJ5dUJLJwjT5C/1aEfIybFs8ATTSu/kOcmmnYkf8+vFrBQZ
dvc/n0qk0a+KAKrEDQ9OMH1bOad5E0CplOLB0NC9BZ58TysTTUa3qQZ5ihOOwWmqNqRCcZA59cIM
Us4HTmFgXoQS03SznOgjwqOc0jEGxR+bcTGm3qs5s0QCR5K5+dijdWpwlqHLDrjYmuLWK103m+mR
TRHuQ9vplomHR1vci9sUIPuf6ULegGp0nvIBzyRLJLaTqz7WQNquYIiSGt/qyPYNiBdb1LCK3FI5
jUP3PCHrj7MIBZPYOeShLFRsO4vMlSy1aT84QbOZuLyQr/CbOU9kuPkN2kwZFde6GZgT2tN3W8Xv
1RDdIBUeh75f5kLf6aEAKzeh9qBL1nuxUtP8jST33WTZ+Qp2jfRbM9wr3lwyVuEpbnty6EeV9nQ+
yIzQ3mQ8TbRDAQLo8ivstCdQP/Jy4sdggB3BAG7ghRN74eSfbWqHa5cgV3B2joNh4Or+HkSNJM0e
TLYajJ6IEEfhASabcwYDhWnApLRadfNHofCtFkpJ0cGA2hAXUk4nv2pQQUGGmXw51LfqDnnZIgqb
10h0vOTQEYJm2duQd/Bncjc+rFydE1m8pvEwDPZXMpNnxm56akhkMwZus59HynYYJaexqBzavRhh
bXXXN9ZRGu3K09JXYeefVpXPCl/UfUO2CzRtJT31XumsbTIFy2TuoVIcjWoEmt6oruaROSmHLyiq
/GR+n0ianZ/TFyLNgTmUhd6liqtFiqk8NnM0oTqQhbQ7Eiu0fTA1DyVKIkfJn7qYG8hpyQRU+8cO
RlgVNkjSe8YNxpcXE2VZMqcPlTpchLSTPyV7nDrrwuJqxh7w0AXtQhPFm6HSK4YWqWQUN69ZHQNn
0ez2R6UaD5XQn6YefofWXzD3uhiqfRLJWRHdPhunq9PYzLeNN5KFVL+jKTIgiSSF8uGayTcaD1zf
U4b7TYpihyt2rJyRlKQ5djF9U63ihFC9z+lSo7zDdVKu8hpE3GxXTge20+tM5jM7ihdeqa/QFcIV
iKIn22wAUApzEdXKvV1W72IS76gmJwzMta4HxM6qN2O0D7zQWtQ6AVNkTSFrM7B1QBL2g7cEao/7
V7kdI3wYwro7q5q1tUTxFRnTtncInLeEcSMW2SdzAwlggEwR6eydVJf6wLcpAuMwjvGvoilP8z9J
SZUiu7vKqlZOIh6K2vtgUnEy1OEcuGQ7WVO8ZExAyptBsxOcjIq+i8zKIw7QL/OVpyoN7gm1AJjL
mSwQ0lik3bl2ECPq4UdiucuEhMyk1LdV1x4htBasHXklf3mcGEs180Wm4aHr19JeYx7LyWydEk9o
Pua9s22ks1Wt8BZpAGlKGt+rhr5nD23LnL/uAD8w7blT52+MdcFesU82349msnqWusSdN/H8vsYT
vyyCu5744Kxzn4zRWrLiyMum7Jn2qi5Ixku/UBIMtGERWZ7TYw7vYyTXCbPTKN4NuWYTYDnuCTbe
By6doTq8hBhuRJbtW6rWLUL9gInKu27DzG/1aJGpSrvwUBE1vftsi0RFtj9dE8/md4MrqEw84wh/
g358nOmXY2/uIF9tkgL37L41qL6b+IPWXsmk7uedeFW4LMLUfpaNvKOdPPSBswHbeSLACrMG95mY
YottFbOKza+o5rydhMEjUlUJkiB3SpEky3QY8J0V4yJdq1G0NhCcGal3slvCP+YDuOnVLwmSo00Z
hhVqjRoZi4gBTQVRTR53AILbtQi0RREwOh4+qto5ck/dAzMuB8deFRa/7w8kGWMe5NqSfF8v2KOh
XkwS0xJglyN0J81vA4T8darQEjr4Lajhru/6e6FBWJwCjd6lMF978M1FQlSQL7PvuHMwaWibhj6s
uw8n68WKwP9sN1xi+wmvwy+VbGNmn+jaNsx5mf7Z7rTIFPc5GgrCsGswNB7uOhTOJjOCS0czhpLy
RGlBC2dG8cZ7K3XCJ6LRPJstHhy9nnNUlWIDxiYXY1ajzps9eXux0+PpAQX/u+nVa2HYEEowv/US
h4skum+t9qzr4WMTBI/zxS965UBzCpZGOfbzWpI0kUXyyx1chIlEXeKhVrDUreeodO49ulSSuuNv
ZfIE8lWqq8E4BsqwHZPyIS8/TRuwVnF3Pxff7GRPnBYjSmR4auu9dygzysQ6astxS07eLuyKXdEW
20ixPjKH1MZkXgNcDT5CkNh34admFbMGxYHdg4Y/txK84mLKRONB7hVVbvNufAmL+jmd2nbZUp8g
5o6fHZsguLmorDXyLItRPWe9pMHUWF06PeAdCWK32OYcTcXA1dmtCK+MV15mkG3cQNWKErwAmrra
FblQt+rZHuVsXsMIsJls4JPu5GXW3hw6j2OLbtPK981AGZm7062KQ97YMl8HI92I4qN1Yd5ahIBr
1TwvWvUx+crZfDOVcU4B/1jn4S6KYq4fTJYNt7wAuT7kaqMvB6u+I0IzplMh4skrsY3INtUEUdYN
8q8iEGjU+N2GsHlxUbSXo4n3YuwMTAgIZHc49TQng9Ib40ZsCI46i1pWQ7g6Gf05T8BBGnd2FDK7
kxU236bMVjzno6Hm19obdrqh9AsnSY6lwIgbQ6BrlD2nFoBdIp+UUv20lOAxrQBtIYgrSUPeWPGC
2v2QG/Heke6qH/RrqUVvWV3PcXXp05ijFmZFcDuW2l1cYycUzJF2WHpzkuaLOE7GhUDo7YX45blo
xxO7+Madgrp8JsKVqjKzoK4onycIaMXLOKm7rLbWNVZ2jQ37mA0oBaskdRFKe0O+nvsdPAaQLOfy
ZejV6yDxaEi+5s8lvnC4kFxW/OQYLzxaGBHN5z08SiY0ubxQa7EB3JdiJBqRDPKqVsALx1kpPr9k
1609r1p7Nv1w6/Z+kaanPD7kTXF2hmerV7AIDnrWLc/LCouTl+jLdOq3jmy2FWhY41X3fem9TBN8
PdKeBh9y6tl1aWlcY8McBpJrS7Ssy+xG4aetnHJJQ3kx7eRE4OGDanpg85Sb9Nk1p73h1vTd9UM6
sibVvnz+OSsKBaPfsj+n4kYUe+XDtvxS6NSVNPjM9ep1HJrB9wLxq3WiF73Ov+T0ac9MiJ8is6im
lRpmpCq1zySAYSsJSS5RtL1hj/Bu1Yo2OeweDFKdCAhfGZRBddySMsyJYxGnFxBeERCeixzis+it
+58XRY8O2yIfn8eqeDT06Qli9VzNtJ64REF7b4fgcrm39XJ2ZBkg+u8ow8denmXt7TWrXo60eOWQ
byek8aTOadxMY/qpGF+t2mkLdY7EEoOxM63mYjnVlXSUM25aj0pcnuoc6WxEe28PbrionfG50JI7
fBuYf2jyqKbB3unOphTX0Hoehf3i9c2T5WXFqmRTOJLZXgVxhmn5Y5OKTwwhPnSkon6quSDW8UvN
P6HSlNTy/SmffoG0fAKu7uFSFn4vyIy15qcbEa5AHJ+3pFz4TkeavzhE5ewp9tIz43MA0waNWLHQ
2tmIun7BdBAzf62iSdSGq2JXj1MLGGjaBtYfA1dcyaOadYykCO+DprrUhTjNfJ++0O7F2K6SalrC
mlwotstJANwc4lpQ1d13KqIIQ59F34DCzWrQSk+WcUFXLJsVjdwvSHkQT2jnxwbClj2bOWU3W7dW
NWI3P8gZkHvdSVdfsli9uGXxjFNpAKtGHEyv29eVtTHN/KqDkzo4rEAxt+KPHvTTNyLtlKTBG65j
66knXpZ2jjHwJbHVJTSdpeF0r5ZRfUtYYzw69jXhGMRuhd9FNzZLNa1fJOKg3gTKZvyRko4Yyu8f
Eono0qPQumevsHGii0mVKgWVcE1CzxQ+RlCqfJBebhtNf7W6ePvTeIHLgFmq2grqeFFzxePyQpS1
GF4cbzyJNvmcCnIc6jJn31ZrJK00uG71zpCaMgkbH/WLoCvT/7mJmL9+co0tAA2Chank33lSg+SO
6TZ2ku+fmjnEncPvbOGr5fDJlOxrGppX7VuaU7lo2+Kias5bDbfISdtbRIhr6MkdNEbsh6KXvJnP
71lJR/7oUKpbT+ivWkCDMH+iJuy/rEGZDQHoTbrubv4lLP50YDXESf4c1jQreveYuuEvBVcRfya3
RNaINH1cthE1sUa+lVJ7YAjWSjVxa68dOp8ZBkmzapP32gMeFsfYJK4OH8VLEmZHN8E0oLasXwbv
5gbdxSs6htp0sQoif7rv1p9qHK30Zj0qyqPalldL6g/z58klUYkRqXOAHoQfJvg3tSnz2KLylj9/
CEfp6uAfoqYQTyuMyUAM0qMZgiTORC6zVt9/lgvyZaB+4sLLB9Uuw0Ve3sqQkUMbEegmbQby/TuD
IYVOrSZANj4G2FguFRdqb16nj0Joi7hE7Tw7XBbz3DQRMQZy3hIHigJum3cvO9L4KDF93EJwf9as
D1vr10XDneRimQecaozLbLLwNmgsjXNO3gFmPc1PXhuca9ZifWQYB5EMF8xbbk5/EW2x19gLmULJ
QAKxj9hmG+s5S7k6B4X97lX5hyR413OH+wA60mQjyhk1PDhGcLjcoJqIlZCGrSfZN9u1DYYxmnNM
lo3yanuAcz+1XTA4T3LEgYV5XZ7BKlHvad9KhrjeCOAfL70uXlEzHQO3eEyT+rEqCDubtdm1UuzD
iTlN0ycLtAcfnuh+ue5VdYuEEshZRhZUqp/jB/XxM/ImuNjKrtboEqr+wKO+J7ji3Wm5d3RLPA4E
bAaNoCYrx92Ew1GaRLdQ8x4jpAu9zD7zWblKjvz5Z70oRb5svfBcpNP9aGK8GnT6uiONPYwtw8c/
47Fq+mswp8k38dmoWWdF/8uzgnB2WmI0kXabqcc0qtbksAwh15ZpvMxIUkpDa0e6DXtax1Ca48Is
1nob4n6kXesy9ocOLkAejNGiRQABD4BzwxEz5jsfNop9j6jmOhYx6Ins75vQPbiDhfkXR3vx1bgS
U5+M4wAgLFTDL/7Q8N0hAoSK1/M+mR9liMwnshi1K2SQRmO5EYrx1PQa6VrUDhGkbydLydEeTuFJ
nGJFe+0AZxYRuDAeLp9D5nBzE2uvONl7apPDyD1UaMa74roHqN27mPVTZ9XXwIHiNFc3CRdVl98Z
WbOqmuZlmM/0ifa1iLc/It2SkpA0lNmKiLFJCPtB6lg5F9Em7A2mBFRu1XzPDG5/hCLAnERLb4mh
vdrOxKbMqO4M2KQwOUNgHFMivJwOVYVNRdj4WZ8vPV09VP1AUPrIjrxmevFAgXyf2t5HFOrBojnU
o1jVvfOZhPkh7LNLZY+rLGVbTM1bFyn7uKrPrgpRNCYXuNYcbJdafTsxTvU7HAshtZ6spH0xyxK/
GlKmAgIN45R7FKLbGegRVG30roomN7bNKKQJdzS6r/NahITxS7bl2Ymaq5rcAl1u5l9YZXO2S9mq
d+SePhJo/OAp2StC6yUMsfOs4nfG5I0y7g4dOPaG8V7RFNxsovtM77flDNnNb2219q3r+o9553bp
r9Gpd+N09Cb+c1baO7XCYsyLBYaBBGxHLJj5fCdLZOOowYOosBvk4c9He2B7XLyRuTtPbbb/qR7Q
eB01j1MTMX4awobdmC0pGup83go3wr3OjR5qS+PFafzwnmAaEx/j2a3QGJIX0+w3U50eVD770BuP
84GNTud+IgJvNn7Q8+lVA9VX32HGMOrtT0NVvM/rDCOUDgPmYqM6U8TGMb6xvDmSfLKu9eTsTReZ
dicZyk2rIF0xLHMnzWZjFupzO9zyoD8OkfZuSJgyLhwOId511VjKrFu3nfmt2AfS5E8V8pa0ap4n
lNyKnV88wLMq0fdm6PhaLX8FFHPGQztAEsc3hquY+l2Y797oEeOorUUqD9gpv8dp/Tp/SRvj5oGE
sBChRYWF+0hwa1AEx1HGF084TxWPP/5/nJ3HcuRIlq5fZaz26HFo4Nr0LBgITa1SbGDMJAtaazz9
/TyqBRkMY4z1orIYJDMBOFwc8Qsnf9Zl/RYLSPBB9lrqY7RJ/otA7EVWgpRguBc+R0fHqmhTdvHS
lU2a+7KKVxm97Xy+ntnv5TjJxy+t4qeiWS9tHW5DbcmmsMKwHSdrZTv4JdAuY+vUNvVd8zVBCLRG
2Kep27tRNC99bOwaXb0fMY8azQTrm+leSbvbIJh+YMB7Zwb4jMT6TZTnXqeWm4HRy+rsuzLVT+jz
UOd2rvFYuLUpkYjxZ1qGUEbEi9DaW1eu/BlCJgKDOpFyMMRbZ8puphIVwSaAw0WRNInqi1h/ygs9
BAs5/ABwTQQcz9RATXb0QHa+6MfyFWF1DIOTBvpwn7m6yd8lhDRQu3D6YRtT83rEuvvWHufxJRI6
sBBHCa9dFEhvunkgnU6i6UVlboyo97UJOYw2sJuHqRHdQ4xYqllMrQMujQAQ7DvrUrGmm0zduAgP
p9bOKsb2oW3d9mFw80VihtOumwSlXqHb/dJuyTFxxrI2bdsgRW/T4ACc9TtMx3TlqCLE5rdYTElO
lhMTrPuNPu2CLHCRxQLa5yRgQvDVusQorb/kO81a9OkPnkK99AFyXihK0C9xfNSvIDRs7KlvdiK1
NVIK/qhl2tjjKrWE1tZd66CDypJmcT4Z/kMa62KZG0gj+uauDqv6Klc75OF9+8JKKh/woBIs065T
dm3cB8DCusobXY6KcTR3ZnQfG+OyENafiosCYpKE3/JAr9cAWH6irlldFEqTX4e1mOiVBT/tmVkd
JsMCVctfdRDLAEIsk4Adn+iZ09ddRln6ZPbDW6R2XujKxl+vi61o3OnKbaHaA0Z7api9m8Onv75V
1dhYH76spnoZ4/Szd/79vcMPKKGkV0yqiHINNpL9iCCC/DfBnwB6HyvPHstSlr4QJUuQptAoToga
UiCqwsvOAumAfWBAZ5U/+qGlctnqYMCVpN//+wchZcftUGmXsQUmes4jW1kcvkS44Z9f+ojYuWlh
EGSpc0W3md/868cG/lJ71TDbanX4bu3rMyeEg6t4/gSuzFhMWu9lbcAKyb4p2kxdtslfJhfUBVTK
yA3oQ+myrfPdKcRD4lAj7wHvWymRIOK1GDY8zVl5q0cU2Cn9cGIm051GYTOluICaHyjKkfJUWcaN
56jar0aNrYs6hnxQ0iKjcmQBTqyYOEEtEVAN27sxqcFlnTXBpaKp7bw9fEnx7i0Nqn7VcLwMq6AM
7SWIqwI72yjfl1KnUO9d93FKneAm8fs7jWT0UZ1YO0J5bRVf6xfCrjwjnimJADhThIu3fVpuCqt0
AAUMvwbTzX+0w+xcsJniRRKPV4T11TaqY2c12/r8zFREGWYwn+NKXSV6nFyZupJ6nYFyzGAO5V2a
vAbI4+0Z4GRZZ9afQ+4r1yKmXzgNBtC+RvkFnbTENlWr94b84/DVvz/qhtaVOILzk0kp+vKitVuk
kGt9WJdDt8j64HcflM8Daln7aE35RfzM0LXwAscSZP1J6TVBY3sGarI7EZCqKQYUWGydlFujJKTv
dKWhi5IFd4fvBbESr0GooEaZJO2lb1m3jdpVW2rV6sKesv6pdcJip9HYX+RZMDxlvhIuzVhLPcKR
ej/Hfr7qCorJU+faMJUFassFxQPlxlfGlVFyNBRD/wTi9E0L6/gmyrqdG1UVkhdJz6F9AS261f1N
geOaV9Zq+axSO1vjSy6WiHOUz0oQICqpJNV6kh+THqdqfR6LbVjYxXMbmHTfczDzpjYi1qfjD22n
ZuyZcA2WtigBo03JhIJhFt+gf1WvQKN/78dC3AQ6Jdo8iOP1lFylU1osArtrdwiIWkAGynKpdn4M
icxm5EPfuNC6Ob5FOM7dj2qCTl+cjjdTlb1GioUGJqWoB6C8Pyk+PDotQEIxP8RNH22bmCJFIMZF
h/XuTS76YE09DiSrUdq7zAozWgCuuo0gu/qzqdylrdXQnIAmFKhuvQP1gstH1JQbHwAU3qtQhzX+
GV2/Z0/kj1Fihuia7A4f0YUZrijs8HT8MJW/RjM29iLfUlaHv0UxYr6P14cfHX7JyUZ7lQUM/+F7
EckFEgzq1RBa+0SY/XMML/UKkckECc5sgJ8NTRY9mm5hy495MM9rYTXFkoBpeNZiegpOmz5nTWls
urEevuMFv0nsJHnUrdy/nlHIuzh834IltbQx49vUhTl8B1u6M8OqexiDebwRA3H84degdNN+pp9N
1SGVIS4tGaEH6KuWXTci6sVnMGT3qBmnC6pwMvhMQ+B5KpDrMWn3//7DUls+Tnq8w7jLG8ZowBOB
c6/vyyt85sxrJ70nmN27dvqKv8BzlqG6YzSPsdZZ14POBjTo38BUj7uOYfLaYmp/qBXtEriC0a0F
C+IWPdC3w/dR6DI8J6WFbrcI1ebIJjy1dMpo+4fRZQZ0/kkQzJDhaRXsrChfOUlN57YW88/A1F7y
aUjvQ4BPu5kuJ3B9aP9mgepoED9pQabtyc6kLXCbUy5OjGWn9feAGCD0Zz5i5nZ3FeSoJvsoKl6l
BJ2LlLDKmyYHy3ZavDbpodg7Glst/OqU0kGwsGlOXhsY17eacg3L3gcSJ7MLw8dPJgtCsLkaCHJl
Mq6STltH7chf1uqEhoxTrSrw4jciQ0L8gnIh7otmJ7zDNzMHrdZ2UjbI23SXI1r3l4nBvkaUpf4e
URRfvfteQP3+0vXJuCqXUzVBAila4euQ7mmh0vNad/FPYQzaLdcM7jWb39b19r6YtOAeyUu+NZbL
zpyHJ5wnS7JiZCGpUgJZIUS90pBRXYRlESG0KPRLU8uNy7afH0Hf6yseX93NekmOa08zeaH8/O6b
hy8HwBIohSLm2O18bnOrVDjiHA4DaJFvaP/ki44y5kNNZ7W2C/RHZxLGbCjXAZB6VHwdMHxof3gi
VK9Q08ovQeFnDQrS9MPdRdr09aZFL3sPGtXeIB8MWDeXE6VunF3kpLd5/dtm97yw2pHY2TYaOD2m
swhyugWQQOtlHk41rgagYUZ3BH9kOM+KEWRX4M9XGaS+ayM1wmjRgIsMw1S5sad8uAsVt77DhmSu
7tFNx/qY9tYFcZoHjXAddsrWgicV228x7gcFRbVMadaaHYGA1ID/TpUAu1l/dzmeqV2jFj8Ny86O
wFsZz1J7pagx4XAzELujY9JCgIEg7GyrKfVVpUdvDTRPOzOuSqd6S+dgIy9qacUysNJ7g7ZTLAOV
4NYQJRytGCBqqIM4EoN5a3SvfdBt0SUGkQ5mvHmJomgCvzZTMHP3hjpv8IymRxWADFbClGYoGWns
grSiDIiXrNBfRyf+hgoRoQfRZdOpL8qQ/5A8EtPX0Ef1q5/sK/ptgKzT7RCK1EtBc3FvfDz8wAxq
f1MZ/UaTy93J15aq1c9uZLWbmYMYDeHUeqzZm5dCp9AaCuJbAu5yqUPLuR1b536ygmE/DSWQZqGB
F6VePV10bfsKQ8jZlWozgn4yB2eX+OC+jN7exPhPAhIYHzvaUVt3hsjisUtol0aakEx0nbGODF2s
4hHE+uGX/cAcrgl2UEMnhYcfUxJOjdF1hqT+tZbmqNaUxMqE2JdJhRLyRd7U+Y4qImou8iNp2z9/
QtLxwwF/tbIV+BuW0RcCzMm/vjRzqsUXYPLq3V9fEmz9DCJLFumq/qorkx+05+ONwdQcIR3kJfzg
n1qdIpVrA+3bC18vNiNqoaStLWBL8a0AQXKTyT/wIfZvmkm5h0GLdGg2q1djRYFq9osd/1ofVv2i
qcZ8lQEOW1YmMNrBDP1d7hjubqSmiPgztSYWTw9kaabvkJEMaTSlEgUcRhIACG40398Slq4wmp0u
AXiAgugRThmmUWohXyPFZbg+LgxtL5G0nbuBXreOak2t/pJMT6cWZkjX75RoxDO121p10135OOde
0WbruqDfVy22XbEKPOTwR0eR9msK2glipYlUp0AhEk0aTMM+MtAsvcSUy2YTliVPSTWNlX5PRZJW
fXGGWXviUpZQETQDHIWqxbFTq5PakaqAO4APYCzhdsBqHS5JVRil4QyH8wSfzwI6ilMOgFI02474
fKreF7qe0lGh8LBEJntp+MoW1WyJki/0ejM5w5UUF/p6LE+w6D9c9YjNN1lg69qOqyLztc/S6zlM
biSJPqia1VidoSye4Cl/uNixyiDeASp8Ky6mqjDPk1tszD1Jiv/6mU5xQi2Bea1pUS1xjWPvYbNF
XcUKHdQbYLnk4I/bIL1EAfvVBnMj1RPi2tmpTU1POt5bWnnmTZ6aNKqqOtiP6WivqHIY3jEk6zZG
ZctNkUqb2m3SIStJW3STxeU6ztwz/Ndz1zqaNakIqkEfJBWpnfY4kCzjyrqgN0vbuDiz7E5NUAQz
IZuipIyV4tGy68tWQ4QqVz1NKZ5yRs6H2jpRNIyQoZKjKQmnJm/1zNvUP3M9kbERiE+h4Ok4lryv
d8PZK8PQWOWoei0RUtXYFwNYJRtxNLrfHHViCYL3Rr3WjXwzjtZ9rhBkG+nm67s4If5AcUE4uqO5
GvpCkpD67iaCxMngESCOofj1tyIQdwDWPEDv6wjmbahih9D0Z0THTl4SQWJbMrr539ElBf45mZPP
bAg8t+TLFC665vm1CsWb9vZlPPwHL5g9lS3Vdk3zk/Zu5wSJPUa6oGErKSftZrQvbESSAgfQLnue
r8ASEsP6PxhZiwvaKLoZCP9+HNkuagsrqGUneXagkSBAYW7Rrlupk+NF/Vo7q1ZpnJAxkHKwUm/P
Rs3NOZpQtVWWPtUVAI0ULi8yEnEC+yV0sHs9iB+ReLiTXnIOhZqLNEGVvnhWvzsCWdY5eUpS5J9U
dfqupPpestyl0Z+AjabN9TUS9a9ahMgl7I66o4qudXcmQajXd9Rh7Wq6mJV0j8nTotGrvYHKzEVf
aoio9e6GTgauJMq9orBf1GP8w1WrP+sAlHtshg+IrOz8IenPHG+ndkpGHWtU1zLgh2hHQ4HTSJ0Y
CnpG0cxdSe7zYMXfYDTCo4Wvo2czZct2E6Q/JyyFwuScPvGJ44eX4MCidxAQYGF9fPkUGp0IBU3T
Q+OagnC6I0G/83N/j4DVwjKGq6/n2in9Jk4Ex0ILGUkaBJM+Xq8XuBX5cWP+JRpTkOTQyzDSbtvb
5Z1eojPVbwedAh3Zdq7FXpgloE+9ZtTWIME34bCA9gNM9pw06Ym1zoaKGLCNFDTCUkd7qz+JKImi
zvRq5C0k2mTgEnIsRvpSUEWX4eyfYdGfevculUkDmVITUcGD2se7LS1VQg2S6IjxGIL98j8doRMj
0oDdq7ue61rCXlsoVqlW8HOi1/T1uzj5yO8uf3RKVmII+07t/3r1mUahlwQeupyH2dSijmjHVeek
C04clh+e+OjtI10AoFU+scTbYBzx4gp/Y8bd0me2SaFxTfW/YYWy1vsa0lwL163ZmoGxbn1tJd//
+QDzlNIU75HmpINsmqMfKzypdCXApKoQNOjTNq317DPHWGpG+cu1sZ5qMYS17vUKD2emqQTQ6pqy
TZtzYhafx8bglKH7iFY4Wr7WkYJIMSv1PCi94UncqETIjeB2XVagpdJ1rICeVQ7AyXytdj+oLW60
Nl7O6qPZBdvWxNgnO2d0eELThDtyWRAuh+5nPSoM3CYqHRjjOW5BS4qmiD6ufNNELaYlK4JuD+qi
HkFDA7f9em5+3pYMoZIlW6hdyrNXSp68WxqkXTpWQK3p2TQTVZBmUstE7gVaqaxo/my/vtznpfDx
cscnfdAUil7WrMQGogRt90GKKTUbxKgzHyyrfmYbPPWuCVBpv+Eea7H1f3w8N8mDKkB8CdqQvrFQ
3J6mchEiuN9jBvL1ox2C3Y9yITybxjEr5VnY548SDBR/3C4C/wFUyLyzB2OZ4ypdCP/S7Mofcmht
5phLB17ucpVtffed9k4ONdWMjSq65X90Pw4yZweBQnH07IgWGbK0Z3pVgKqB1qzranxp7XnZ5biV
zJgzxddJsIan8SNCmn9GJrrjXOr4DfhM3td3c3Ke6aqLtYMmGKCjPTD00dHQhtw8RO8YFNANNleq
SFZ+X1/KTefry52cZ+8uJ+fFu2ldj8aQId5lehb1xsRJ7mrA92GGMkcJ1FLb1co5XfmDLu2n169z
vqBKhWWxcbSS/FgoNEDlVKu1JwdL1ty1FiEJgxx6Od0lbldLs12Rtj9slB4zqEET0iQljRkoFZcK
WIuZw0fXqNToJSolSehQl47QmgNwihgXtL/4Rtju2u+u2witlmiVae2urQOvoMNX1un6PxlGhxqy
sBxqn3KY3w2j7jZ+N2q8NYklyrQrBM8v0KnZJThjDLhk9POZg+sQlnwaRQrMuuWqqoET8Mcrgslu
gAVRd5+EdTml6iZPghuedeNI2oLEb89dsQP+LgHaFxJ2eCAcURd5dljeEj6cCvyvpwuRZuu8EGvU
KG9b3+sH/4Z66Kbq3e2Qo4buUOXWIRKblvorL0Ycz+bLeTQW/aYFzot7X3YButAEqA+WAoWP3r01
cuuhbLNfBvBy+YYlkEkm2nSPv9fl9ITqVIT3UOIX4NkC55efpr9rxaLQt6X28lsFjRNMw2PLbTic
x7U6PrqNWNWOA0liQfB6XQLFm2qPmXuXAinywfBQLtmjDvcbZN5lHAXb0TVCgAD7ujd2cXH/H7xw
JON5cCQoQcV+HH4VIV4QqbqBeVq2UuBiGJhBmDxu2eKjnGnrJsrPHAm2jPiOXzmJmIP2uQWg9thL
uxjchH653BpK/ZIe+EWcFZeSAiA5bbN/g4P8sigVQL4gPSVZQJUw47jE2LO0wjcJz45x4daw7/KL
q8KwETFHrhvgGVJdq3kc9nJDTgsCXSnaX5Y6BozdbiINWVTWt9LGraNonvzevEJZD8zei1yRSq1t
gsm8crL2Js2yR0SQbnL0nlLZTlFZxkQyVwDNXuVL7ut7AG2bwLeRW7GAKA7Orz6EL8N8lZj6wHWY
W7BwY914CNwXwAv7UgivqMWNkUfPCv7papTBZocflBY1HhlcJMLSE05IdiYV0mWq82nA0RHTULcz
cPM4WtW+nTutO3FQSbYoB9RK1/qnqQFNKAeKjHCLk+YTEFBUCbMHI7zq9QE8XSgRtTdBxWijFT/q
d0nf3rWi/pXP/loYmkcR1L8YYBqWjlhhuYI7nDKh5TLp8LeyHd6erz2JSNPVd73bXMLnBFqZocuE
Z+xNVLjPNmuKBv3Tgazz9cQ+oflJ+I8CkskBjR/GcT7ka2khhgIymw/sTTIQ+jB6Qer8xq2yK9iP
Dcupc5VbBaxjhuXi7D4iq7IebX/Xd5D19HsJPq8SIJ/kLqxgeYqnRXKmoqbJDe745Uh9Q03WgWSJ
4uMKtGsn7M2CTkAYh89O3P+MI3YLuTfF6S9NkXDY1suuurF7CKUkwYG50GjisQfZndUgIvCzdcGa
Jy2yWIMmfgEmB3Mc/6kWEG19WDK2RefVzV4aSU/6ephP3j2JFg/gIgdoHh3zKB/6Rqcl+FASb1Up
Czd8Hk0dMXFj9fWV5E70aZzeXenooMgEvadJyCuhNVg2tN/Ncw5NJx+GSrjtUCECh3h0oudVlrc9
PQ9ADdpKps/AxtYJk1bmJ18/zeFc+/Q476519NqbGUNpKwwtTxmHxxlw3phbezWZKFckV3mc/9TG
4Xmakz3NbW9WANeTH2VoNsQ2Vmz9Y9cMmzO3dHKEqcnJBaOpGHN9nInRUDk+kqEQ9kT7LLG7joQZ
k1judCP51rQcBhgWmvOEJo9UXqGn5qNgT+HenfL4zMRSTwWQuEdRtaNrQO3saICAVAxahqiPF/oz
wLul5PjgIIq4Rf+saqHXS0zQlPwaoH9LBSINAG85ZThmp3cDlAyza19cjtGvB+kgv/fpvdE0IewD
o/OpZNtQPnbjjjnSVbMgVzOwo+1uJfYWCCLh95ssc4jKej7kVhzpEjxbuNFat7C1rYpNVpmPMxYP
U9vch820iQES0oD+rYcQmXTf/+nAXk7U4E1GD83s30nLharvFnAyvBCf29bNlwd6kcTH/8XBgN/i
VzUs6uHKRgS0BsPy9WOf3E0RazZU1jjx/LEOq0osnxTjwOoj2M1T87lL85ss7zeqO6yUtHrGN+1H
qajftVx9dmoEdNk82djufCW4FOZWIsvzwlnJClQ3vJqh4aUAtiWa9es7PZlbG7wck6ofvm7H+36u
ZkbW6liPH4BvuJy5GggLI3+SmZjF+5KxbOqGSwzrX89c+7NeKHgRSo6ajGoQrjyas01Wt4UmTCYH
2SZyMj8K2G4YlW/bxFhQnrlAvtibg36DN8wuQ3Ht6+uf0HGW13cRsNVpHzIVP67gMWTe5KbKBjbr
N8LUPAyXb6nFriv8DkqpuRdEr2azMKziHtLJUy96L7EVKAqCyl95V0jqVV/cSAM8jFPWNu7Bsnjk
gNolWPNI3Iuy2OnUjWROTQK8o8903Yt0eyAWSCi6H0MAmONvExwgl+5Bb5pP/4f9wfjcO0GrkySF
ig51z0+pSjsjGiEEzypbpZEOXkfywSpS64bsUoa0orPAo1urCl6F5JS45m+/1Vk//q2Qa4vsqU3s
60RagErmUpys5QYjaX+aFT5YETt/Ahq0iYvLDIKe3ImlDrx8bByotkbwS0xYSqfNzgr9b3JXlmtT
gakT+8oqZe7Jnwla6pI/8fW7Psyl442ILQjlM8ul3HFcV1UzK0Mnhbkmk2s5vwdRPNrXh21EvhyD
IoQMsNUqXXc5bipGfaZ9dWqHplvNpmAytJ9kyu1SKdUg6rgDUvqaeqI8/3MIRPJpDcgAZ574VI5P
kxUfAFPnTDhubgSoaqldyR6k9bazVhCn1vwQ3g80AQK4DNdxAFs72HvrHgYCXXbkUdA/dTq82DV4
CSOUH7V+xd9gPfjaGTOpQ7Xn+H3QmqX2hHwfhjZytN6lztDxR1U3asuTWYwr2em+o+xLDY15sZOH
PIh6zK535MCbCvK7jJAaGGFQg58Su3iy4s3Qb/O4vfInA7EkSIVof2cyiylqXA5Va5/DhLXKFuHQ
ftXW2RbW8LXMEpPMXkdoGjacA3+9f0WrAYw0+56o8cxbOJG9Udp2QMbRuuRdyHX57jl1juUCYivm
XGUAz8XA60It70JLes6gC1QMKORLyo60ButqOPNfX/9UjEbvm72N9BE9i6MghcfrwnluLa/oil/I
EskwqVXzjY2a1NdX0mTs+umNkhJrMmmyedyPT9ojDtSQ9bPDIG2WDG6/0EtCC0FTy+EQqyFmOM1d
QQYvY6RJKdH7oj5hJCslGq7lywmi8S21iztJrgzbeeH29/Kj+zpbzlYKPhr5mQLOqVTPwrjVtNkd
TcruH++5zZO4LrrYOpTdEFTxIk1ZWkqya37309UAQryczwTmJ3cii2UJwsPk3DmuIbQg4Dtqrpan
S76537X3yKJidu3ZZSeBs7+Ef2VP8Xqcy5cK/b3zDZ+TO4OJeZWuchx86n1BjA9CpbQsj8Ry3buo
QtU3ciMqAPQHwT4S5ZnVfvqZmYUGtTLprXs0DSMjbLumo8UjUFBEEAtb92wHCHbvB0sla1DL11dy
hTvuD7vyafrYZ6q9p9YBGaNOMEahWzsGguRRYPlxQVtN7nXyJec0NqRAIVXdr9fBiW6aIWwK6uRE
rAXzuFtvgPeAAkxncXDmt1q1LuSUlwoME+X1CChwo+wsiDsNFF7Cu6+vfmpC2xi9SpgSucBxOKfG
TjUhgM3FYQcLWbLGB6HP9qMBSbh/0gPfs9zxzOF6aj4Bs8Buhqo+ngBHbxd+epA2E900WV6cXWVR
cHjKAXaIH2XseD77Ovk+KSZbgsyC4tjRtlr4WZbQtSHdwShDtkgjADVGbx2EZb4e0lP7Gkfovy51
9HS1WZtI3di0gHDOBKKwNKkAOVRFvr7MyRQXi06UUoB9CYSmP+5FCYpnndbq9COcRWzYaymVS/h6
GeoGAem1La7RhFuj1ayH5XqO49+yP1mzdRz6lG794+v7OfnYBItoLeI1zS19vB3Lr2eiNkG9Xljr
mC1B9gVkcvX1ZU4eG6zJf17neGWifIGJSknjv8Tuc1S7H7If0NNoKZNxJVtCflPuGy28F0h6dp1/
GXbBZnTd1wzth7yQSjjadp6Sx5mxQutqYxIxyP9rEOeomC0Ve4ny4Jl1diqYgyHGUYfnDHvKUerS
A7Onf0FfUK2HbdA1G6SlFXvR6so+deq7r8fo1PoiRXEcABKwY47Xl5hrKDeCuhqJ2oVw8k1I27WU
0iAFdsVGAvHVOrNfnsoL6S649D2pbYCiPZqN01gOEMxM3UOBbYmY4MI0xoegwpOXkF790wHQFrH0
grA7M7IndjCmnCMowLKnfDKNnnKrEeoQ4clCT8VtYgp3zcVMcDrW6aqSLHMhhW2i5Mx1TwyySpmC
jVs+Ncfzx/nOwgOZEibkQXhlpZTbDb96Boud5Pm6mLI9Ahlfv9UTEBTjwxWP9rDeGNOpsLiirDMf
VA1FZe71bmG9qlb/dlBrhU/wVPnDjQMzG0eL+r7JxnWFIqKSlbsKd4kiKzZn7uvE3CZkpW4B0hVa
h5A7w7uQVU0TTQANR6Qtg6bT75uE/FWvrtSyelbxEMrm6qHfjUidZGb+iMrFOKe30j03DgaSXd+r
mJVf39PJl0MKQ6VClwAJeRy8vyUUGKNesXR4UWKvBNadCBs0TPJgJaEqZuJenc/XThwxOGBpjMEB
vnkcGwZOLLRQr8FBVPEvueLs1t325BGN6LdfP94J7AdGOu+udbTZmn0Bhy1qjEN23ls0eRD43Vbo
zCUz9AFkeJrxGkLgtZZVez+099h97JVyWknjmjP3Iif6URzPvbgmMCwDcOfxhjyMBrGSglBoO+Vr
UixSM2MOttI7ukUdQiCMbqCvl9wIPV/F9rmQ/MSrhqKM+y5VVdCV5tGqsBw/FXaa2J4mFUxlVUbW
ymQbUVaidEoxiTGfi9lOZGlclMvRxKWxd2whJubAn+cmsw8VoL5rtx0Yn5yKU2/711N0CZNh4Xq2
XjyeGewTk0wivVVpJcgG8wl2l7WGGUE39vy5QVkmVLERRfKbzHUa2hEVPveQh5u+dSlWzq8GPZrM
RgyDzgE1/fOh3KmZiMsn7VZZJ6FidBTtuE2m1UEVMfyhf4kG9Y+JspBDtniA1vftA1nLoqFtX4vc
kz2+DleNAl1T347ObEQnZ4IFSkEWTGhlHJUI1FYVteEgQSRLVoOtwB7ayNTRreD32D+TSvW+fhsn
X8a7C8oberfLtNh1pqqBiL7u+lvcFRaC2qNJU4Ma9rnzVW6iR6uMSA/egqzOEEAcTXPk28YU6zD4
xbhpSxkIFTMWaDtJO3A59W6GAzlG2npKTRSNs+yyoGL0j6eWbf2vn/xU0qK5IIAQLcDW69MGa/dI
ZOl5bsNgRnCDsl4lcgiD7YI+paesp7mC3I7yRh7vo/zMez4Aez+NBYBqIbNw7VNPL6qLKREdS94O
619SqQGQ7FLqQUlZEWn1Ndv09wrrRtW2Oa4kBqYGxL5fD8EBynV0F+TDZDAGNSXBnv/x7YtqNruk
ELanFMGrlKYCaXbTo9Mk4/7CvS4gfEROtiEYOtRuZMcrKXAwgIp4raIFF6LEICuYcrMgatjnufng
o8ohJXgaysVShQQ3uPXKpfkgzy0djamOFPBfGf5//x7/X/BW3P51283//g+ffxflBLMsbI8+/u9m
eb/8H/k3/vUbH3//f7+BJC3fXqOXL3/r6mH1ePwLH/5VrvuP+/Je2pcPH5Z5G7XTXfdWT/dvTZe2
hzvgCeRv/l9/+F9vh3/lcSrf/v7Hyyt2B17UtHX0u/3jHz/avv79D9mGE3Jm/ff7a/zjF65fMv7u
Hp2rl/rkX3p7adq//6Haf8MplzBDFuzIxDSmwPB2+In5N2rGlC5sE+4B+DW2BiTi2vDvf5jO35g0
+J5hbkYSo8peDz7thx9Zf5OILuGohgakly7pH/+8uQ+v8N+v9L/wrbktorxtuBu5JXyYoKasIfKc
jqrbzqetmc2+jv3WTL0eoheSAqivDu1Tg5GG2ShegV2eT3VTQS8F82bxI8WgQ1Pz2zp6fTdq/7ix
9zfyaZuU90HyYwrhABgWR1tX1kWxqmHYiEsf/cXYXSHdvAO+sdJK90zhSO64nx753aWOTqNxclOo
Qlyqq56bzr7GSnBTzg1FBZYbVEtqyIuvH+70FQ/pPi5B1jEOPaobatWWlUI77Q4HTzAU6IEoiPK6
t2qg3+fhuT7UyRcLCYGth42Xk+5o5wl1xjNN1NQzDYT9JmEvatCeEeVIFEfmTWSH+2EYvsHwHfNm
q9XuLjib/shrHI/0+3uQ4/Lu7KujLEG2knuIEO0QNL3igK0OZFMUiBvVcTZfD/OpOUTPzWElMY0+
bfltSMibVAaXG/37qVV32OveSwvfyDwHPD31Rslhia/ofNk49H18Mj+CIRxgBOGV5rw2W3VRYVsy
a/t8RNZL7S4iW11//XAyWv84lqBTLFfTYSbKt3q0QArX7dRMVDiJFFG89NP4qSrRgJ0mdM4j5D+C
Wb2cQx/rq3A6E8J8zttN6FH0LNltJEXrOHkb5yacy1iPPJs8Hf2H3Vzq91o6XdmxlCEy11Bhb1Hr
b/Vzgfvnls7h0uBpyRrZRo8zaN8u/EqNzcirTbEfitc5Ni+FndxpdYRqfyGe3fApC5Dtm8oOaDts
3NwJLmcDmjz/4r2PAO2g3gscWAhMf41YAJXGTyTRw4vQR4oLGZIMrZO47B7VIvxOCfWtsTGE0dwc
YmuKx40SPrjBtM5Vfwc6ayMjCWGNd2XXnNkkTo+yJXvmOlAe2jof59TsDsh9RDb+3bn96qgo3LTB
eqiH6wSpaoWsEa2vcRWb5SbImoevZ9fnYrocZ/hv2E8QMn0qt6px40aDcCJPr+rLKnF+5E26TBpw
A7RcgosQwj8Ke7uscZ+seVw3ZbP6+g5OzW9dAvIpp0PU1I/mt4/IhFo0kGIGd3S9uW6RurHRYEHg
UoMpkawVVAcu8hZznqqcz8zwUxeXhQngeYw9q+zj0OdNizqxxdAnSAzV9n3L4wkkwuZOuQDLUigK
biDn2EknLwrt0JDeqpTgjvYQrOGQ50ABwzvskCH/D5WN0N/sqkCMHCFF/74wlDNFj08pAu+Zrh1g
PLZJC+rfxydVpxCx5wCTeLtMvUmvv/nZjO2UOLNbfd6KuQwXoWnHRT6xC0u37UWTqpE3ucgsWs2W
lbdCc9XTu/D31xPn5LqRXp2sGAaRcP/jI3VzGaYoOUSe7wDPHvT1mE13FjtVUbNbxfVD3g8rK/Dv
nDo/w+Q4dPiPd2WiNwMy8KGudVTWEkE9GRYyaOT4xh5JJW9Q3ZuCHjgqBOFvCzj1oGgLfIS/KWZ3
H6+6sMXMMnosbSSI3eSNEhRavQa65DkOaxQF5Bwo83BXBBEWhWX6VDjdz+SqmdylgVIPtnmoSln4
L5bRD2FsqSa9ket/78puXLTRrnVTGPtPbojLdas9u+j0q4p2azTF7aAkP0XQ3LU1vsVzt0eVazH4
7SYecwBc9rqF4YrVs9Qe1F/9wv6TdtOFChM0aIcrNWm/UdB9Bf23wpRrYw3OnenzfQ4BY64uU/Tm
bLasSQkAadbbOEcfAXVLKIj+BpRHyvrRHwrFQgJTq37XxuhpVvwwKEg0/3/qzqRJUmNdsL+IZ8zD
FgJizKycK5UbrEZwRmd04Nf3QbffM6l0W7K+1pteKCWVVBWZEeB84zl/fzn8u7uKLWIXYbDFvpP/
S3SnzCb165a7ajI5t1bbe26H/FsQW2BM/FbGxahHft3/w4Xw10UU7isWwgkHTJbAqHT8+SKshbsA
4J94WWCNTrGdS2i6egplieUvjVZBCSQCnFyCV5HRlCJKU4AGkhk+aPCAaP6DA+2P384vB5qhL0Pm
uEocdFb954mJmHFvgHgnPApbl7434MTQv5///r3/a7z35zfhlzOc1FNhJ+dVa+r7btnGjYWMqx+O
Q1/Dl/qnbZu/BmF/frlfP+pMufYASPVQwTRwaXabmzibaXlolYoGFgl8T/uHq+uffsJf7velgJ+5
uTOPSV6mR/rcifQ6S6hAyGWy5p+eS//0cvsx+4cAei3dIYexJg4MN4UG68SUig/Kmw+iO2f5P433
/h8uYjaq9mCAROWXN7Qj2MC4g85a+SpetxPoQ7I+8CMBGrhRS3JecsUOog+fLPQ5rXLDwQkQGsMk
wr/y9xfTX6dPf7+lCLE5X1nftn55rx19NR1Z7d+No9BgAefUzQNElbuikkc9MJnKfp0LNBIMa2pw
6toRVgdNauo8+yehF7/NS/z339O/PVzQpPz3t/TL52EUnVqNjbu8MjcYS21UorJdAcJj9jzoLaIZ
vTi0QvuH2OjfXgaeTnRGzuGyF/Tny2BzF/BtNQ/tLPNezRYIkAuHsM36Rzwq76ul/wdBAhiG/3m9
/fv5w2WHyUSwUs9lJ237Da9s2InyLpvf//7N3D+/vzw7//Aqv8Q/ZVNqjGfwU1UlpLVliHQUoric
o//kZWyLPUvG8Oxfk2+AS0R9+sYj2u++ppoHu96yPmVl/w/Xxl/LnVyvJJ2gOQJq3KRLf37XfMZh
xWgT86hJZ/L0POFJ0zznalrrg2SoYKEBQ83VGD3q8f0/HL2G8dctBkZvLDoNju3veJJfJ0/ZGkpr
zUFu1lrIgRwASoNGX0V0xRZnPXQuqzUgx0LLjdmMPRoqAMkfBHiDKpNnVdOoS9bLc+az8FDXYjj6
pXxlpkueK5wEh9wn/aHSCtrKdNejq0u665089KKbLkNGSb3pehbtxHRfFcDAff6sxVBjWA1NdXT7
8VR2DKkKP6hgZBZeknnuua30nrF77bNJPHpVRnWPjCa/2wKrPeaj9TiqCtrl2EDeo5B6yG23Q44w
ttBpaRXkHrcCeAztaSkxJSySmTycvZG+OQHutBTkob8w+dPUVzHPawwoejw35NDBmK9AqnU97lcN
/2LuYCi0g4NTBTiwF/cnScf2SVU5c7o5g+yDngYxW1pwr0RbX3RVfO2ZT2HpiSFWKE19ZCCij/DW
D6dN66LVgwalLdn9Ugxsu88I0bFbfa563rSiSteT7bOlYcVgh/ODzlz3AbnVTZLkX901c2LD4mKZ
pNdGsw3nblo6LdxWKNXm4lw1ZHqPplmCFO8slhbMw6akCl3gVafO3L57WjDEQS62MwSRh7wbl8hz
theZ1k+WdN5ojyGRtqZb1jRlQvmo4eO4ibn+aJyesXc1wMdKj61tPvUVpK/WU3M4D9pd5Zdf8f/A
TWx3Sr/zLUjlDIwub5Gn1J/V6MW+Mi65jjUV2cm92vbHxjxwzXX9C9LVDXVBbXA99FNomFkLpRjX
Rd6I78vimWwxqS+mhjtAtPucnqGtkdLyj2bFaZdWuy13KOOs8LE/lmQVbos1JwNl5XlIssgusmx/
E1DSy7Y4dri9g/QTCOyLNddsBeKCb7s3C/lO6PvVdc6LL5KbOQQ6+zxK9qvMYRclh16jMVT/bTJ0
xAjqtk7jEWHXJ5sO1b71sgzTyc3htxsaa5Iw9Ft0y0jzlvZQO+BZhVs8dn0NclSk96rYboy7sEM6
4Zhw4PN7df/iL2xRpkBHD51s6cO8uLiUIaZdJJco01Bvvd28dXP/qYcmGmrrGtOc/rk/syMvbebQ
Lh7TQU27kwaEiHoxxuFNGs0PmiBHsxYfvj//HJsvxNjJ4Cke4Na54XFluJ+YuoWeF+3h6WJWybjA
trSTPa7Y6BYaBM16keOGqd1vMq3sMB/L6zKcZ6EONU6mMasf8VA9A29yHONNL2DTbMZXseHTY9Hp
DMA56Wz5OIoHr8++5hM0gWZl1RKxzThMl8msHoRUp9Itr3U/nGY2PBml1e35Yvrvuq5H+1Peb7xQ
S2XS6ek+JnTYfPO8tOqTnIfneWvvWYK4ViyMKc/9TQreSTcgedoXw3g7fARr3DH4qdtbTtEHPFge
bbAh3Wz6bT1ONUz+2bLvfcpHB1QOn0u0CBSBL4GvhSLFAK0rRBBGD7ARPPUBASCGB9K3AA6jFfRY
KWEQ478qHO+pt2d5rJU2hab5I9CbiXFj9cTgwA9n3V5HT311OoZvTfE97exH/nrI+pa8HlMcuIN4
aacBbtyiJwLMMRq+9bHMiyN08+kY1COjWRLNAgTRT1rePEBHafbEhZn2WpyAQQrWuL0QheiM4qjI
nvS0+YFCOUBNpOZLydwaazvGZ/Z78qPbbT2VFEo6Wz63SS7QVOVNgV7Fyy8l5IPryOW/qrR4ybNj
MDyrIgCOV2tx5hsiMcV6bkaAfKBQX1e/vbdEx3xlDTFuBlbUwhxtduxhp+mfmjGDCOvUN2o83UF7
nnVz+2wfJ7fMnleM3PQ1IqnkfAcFgZFYqNKCs64bxvSKbt6KqE1Vlz6FM9ileDMqL8cDImdQcCwR
C62uUFBk1UUb7Ju7NdWJ0UjvXAnjGXE1fEOpxojRbkB/AZzaLDdNbBVAdST6Eb1qmzNlxtcJ1KW7
tc9maazJtBRFoih+XqHvvxo2w2IuEwqZ6G9DF3xm34oJWjnAHs180LjblpTueihGFQFtfQpU7V6Q
TY3xkuuQCa1pi9By3Ot2Ox17N7WOdobEYeXnOIIrrRJk6IingwwUPcPhUz6bMZ2fLnRZzo/KCoBi
Zk4xIzHrbW7NM0R1i83jdgOq7aVI43M46GN/ssAK3ylrUWGj9qun0Z+sdPvEAMZwrPsltrKT2Qbr
KdUKKtJrXd43ou5/0/zEKpsz7L4A6vBq8q1sEEwz/U5jijsGFbR+1NpPWe6nNtC/S72lMMYxFivN
iZRnf6Pb8KNZ+uy+EA+5x12WPRQZEgZIndD9HLwXnAvzwf6tXgIr0awSCq2TB4ndDW1CkU871EV9
N+C9QChpgPuy7LDxxBFu0cEp/Pk6e8RN5RNYTa7DVjp1PDiqPH81AKUCT12/dAZSFTG690yEMhiO
xRdhhg1Az7Rfm3nisyluasM2N/r190K0j/6cVqe8ZidENjiP2U6KgF260dCQ02jKudtgRTdlpT0M
zvadqfctVmozD5Ou5yfAql/sFM1DObzX4BfDyl4YPq2fe5XzFKyR0ELbHk+ryc+fslI1g1BvHOmE
thpOIsXeu+QHNiW+7Aw100tvXqdzHjayjp00P5ur/FJr9nUprS/6kj0gnmyrAGVitlLucY08Cir5
hIvyfWqr946MN2Tu/WxBXQx5T7lAUoangpMK1G3eB+I18+x5FMStlKobv21/WSb2qe34EVVnQhhF
y4AZH1zvU6GzxWAGN7fsGcNqrFdv6Lao72BOKp5cJ5ktH0VTP01u1+F51b+Vg1e8uoqPdjRxpW8Z
iHSeUxoQKuFfLEpvdCJm7TTbSr53mwxNd5Ef89V7ZzjcYlV/mUN3Q+rsylQkrsL4WlizGc74Rtb0
brDn7sIlC8+6k4k5vFvmgN5+xCkBsRLli1nfba7zaAVFngSiKiIQf7KZXkv8ooC/mwsHc3WBdO4v
xYuJ1ezQsIGTSNcUT0qJ4mnynLPeg4wwcnwtY1tgw3WEFZepdjfkhvWKff0wpI0Vpet0Ucgjb4hd
ysPizfNVOlzoZYAv4LbWFtTjuUJKZ5UVI3NGcSpoeEWTViwxnAkCps2OmHAqPyHqsx5S9+TCsjto
GebsYMXCXObuyZ/WH+O0jvdeajzQEpsf2J67ZL64V6w7oagUQnv0eUVn2y79tHXn0qYd4RrawVo0
eed0OnKpbhmPrg1B3dslclTzntJ8edczrbjXfTRtmoGYd+zBtjfWwtPHymLdqr5lFYFpFsxvaRno
YZdZV7yU2PaQYRo9xw4x69Et3JF4GawKBXHt0LtGe7bd1Xxf8zTKuE9OQc3+oVxHwmG3d8JlaUUs
suqaNt7yVhV4kqZefQZt6d5KTIQ3p+dJiVkdO0XOT1K0mIld+2QDR/5sGGnFeIo+Rox4BxGdtYGN
jWy7/v5FFdh+kDwUcVPPWyhUKY9iqV/1XcrUOqt5yQwf2Ht6cauXbNOGiMckJ7xtJ91Wd6GzbAxU
5GCIg8G4zcL/beRm+AQx14dJDmk4kMUdyYN7XBU7P2YzctPhLdUaIskV4pqv1NlHdnXgXSHxr2Dg
dlN6VnaaPsy23pwDorU2a9dbquyjSZXTB8eMHrSZIie/UI0c+XtjnMbN5tjDZx1JW+HOG6oHMgsR
+SDbT3OewSHJzILV97ZnYMj9OjnCOGhBPaAHba5EwtW1RupoY2/i/LH2HmeXcX2pLMzMYEqUCWps
Nla4Qj0eWmKm7JQ2mkpml1WoonIwWpjWce031M4B+oHKTn8iF70P/OJHN5jDXe+uJbR1wzp0lnpm
nDGUtVofOp+eTLYs1I5XAhLDRolhiDfLES3Sa/x6Q2eG04xzTRMA9DXtkX57f7HW4tk2ZcXgOZg/
qU1Yi+yxuuPR3N2l/oQCZKGKZmSFcZEOD0xDn/WzUWk/3KXQkt5YX/vOco4Zc93EMO0DxqvxJPyi
S0oscGwe88DqTOXHKR/rWZDzRwodVdTjNFAjzaTaLe7qHTtqp692azmxEGNwsFcciVM2UHvXkhkm
FDQTXOGBkBdn/2JxVHqTvKJPJxYplle3dopjWr9PgVPEFdVwb+AJ0Djc86bSg7CGS35XlV+91awf
ZGVcvJKf1aEhkihUJ0cIj7N2EQI/O2UWJtwEhfvUtFWU1etPOy0NKBp5EIJAD0IsJURVvXbCWntb
dxpvyt4453++ntutDZI+5xPWp+/2jGpEw1uQ5IWHwLk3QgOU5GO7QNpmVSoUc5FHU4VlnMRnice1
W89uV0aZZr1uxRY8C527tlrn/Ex/bnm3fZksgzc92Qi7XB7Y7sg7GkxppPlDf3NS+1lvJf8AOCVf
t+KRVVAnbP3Ofh8mBz/F4t91a37S8k6dWFdHBmNL9wJe+bWsu/ZS5zJai9K9pqxZeLPO9eimb96q
G+xx8yXIS4Km2hpODa/bKiEfZ4UdC6xbcyg03vJtGs27ZWUDZere69XyT/zfbaxwTYUFms/TsLur
IZwri7m7OsCxw/o3fAkzO3W1viYWb/yypNslQJu1QTR5tgR0Pn+9t4zSixeTC0FmWOZ4WOxYmgqV
g7QfdgQPVAsv3JamPxbj2l9//zJDlE+nFq6gMO8pB1q3bhwOdves2QKPT1Eul9bOErNwnROG7Tr2
REZ87IKjzv3sAt9Df80y+DjG1us3HCVjZOm9dTSxsW2emaSd5tzbmfleu9aH5w3lzR067zCxBnXD
4yhvY98cmOsj9CLICNcgN8DQl3jdym488y68l5X5QDVlJcJY9BcostuBVCNeq6WJt9JCLCjGh7ng
zM7M3zotPTMZFO7uTUuOYzynfqTGi+VUJAhUlBZbtKdydt1ErK56qenxdQXUy2ByUEJq+U9JUDsW
wBbTWZdRbSKPboyheag3990ZsuNEg8QE7hVqqgQoazPMoBXNycc2eDGsz3L1tecCOQzkhbxN9mSD
XdsZEWH1BmMAZgPqRTztcW3KGYV9CxJBNRQcps68nxh1HwbI5KpgnlmMeIEdY57ioen2JfDiTZv2
PbHc+FA26ZFlr0AeWMSeRFt9YrKEXloz3FjR5i3fv5T5flUJrz36eU1dbZ5kpM1+gyKAmq+jfxpb
D+sf6+2J3vES9WqUH6PBaVx5Wv7Ica3ulSYPGNbuManUJDMLwwoOOzdwCZbQJpug6Z4eM4GRRdM8
lANDT9Zdasvx78uh1u/90D/WXZk0s8EN6VRDPVZl9V9aVXJrJRUpJDjDKhQWE905wmScwrn1T8W6
LU/DtHD9dxZSvU5ZMb4KEku7PuCwNAneZH5HXf4intbVrF69Ym8EqJY/CKTSWrABmM7NFDv9LlVj
JhGu7dNquh9z3yBHslebQoPxpRkr/kF3prjduvFFcdCNgZ/CMnh1GqxPrmw4a1YH4HcuF8yFr/1U
BZdmPnbdlDHIXHone9+1qwb49GXbXqa6REu3HteWtV93WC91tdhw6jtkwoX129a2PG607Nr2RpZU
84TO0WVi0utj0jfaU5xbxyL3HqS9Y5v9ebuMcyHCUnQ3zZ6d+37tv22W+SwLg6ezt32nWibQsGYm
C7+UUv3uYdr25oQwb3I4VDDqk8VpV6SURnaSBNZ0IzUeLmP/tVhqGdvWaMc0WecIds/0NL/nqXXJ
cms4tFoVJBkGqUEryKH6tE0002S+xm6izC1Z0jBJA8Q4azFl6PEgcwIAHsHgXRsVzhWR/qbrr5tK
z23eR2Wf8bzSg2TS+4QH5XGZPB8+v4903Ufmm3fCDdPafKpMByF70NOxDFozzKcG3pBZJsWqY8ve
Vo7s1o6qJSuOLDh8slMDXU+fJ2KGCcMD3ImcbbkE/XnjKjnkkH2Paw6uva7HpOk4e5pdiJfXU3vq
mk4/bHbN4jj7xNcl3/iQyz0INeXZXFhYDbosNsrq60ZHICdVDQfp2KHfWl04j+148UT5PNfVD3hp
j2xdmzcn60ivi9w/mIO2V6x8XEBO/uRP9iELdgAtWXUiXO0Frll5HDaFa6Ho+fhmb43GOv9ij/3Z
g4Z1bIIZK/FE11iM6JxqbQ1lCxtfY3j8qIv+O0UKvpd+RRLL7AgPHAi8jV6JuO0Zo+zlG7mneXEJ
sthFb48LmujMta7MViIX11JiJlcRPjuUfzeqCWmaDedemlG/cNRuM6sQplTpga7ypUuH7M4axMEJ
xu+lVY0HQ7K9N6VZCddg/tSbc44P28alhBwcK9ocpfqyY5X7RClYt6N0rgGgklBl+MMaQuBuHk+V
L9HRNx2FrtVDWi6X9JJRZA+z2ULlZFF2JkIUV1Pl8aL6IWooKcW4Nx/5Q+1zuaApKk3/1jPRjLNg
/DlPQ3NzDG0vIy2JLzvjWBnD/TiyTKRXiVaX3akucTRbZSkemIaAgKzHht0ieXH6SOU+l0/ti2jW
5+U8+qZ6GP1tvjQrW82Nbd/2Dv7sQ+nMNOjRuS8Bzuw3rcmQWLyMfVThV3rVeN+LYdIw7rrqsQ2O
3PPk4cZknZwWo6/rk3GWtrj4Yh5CdxzaO59lP0/h3J7TDdmj8ZkCLRpyQWbVU/nKmWHhwOZQkkP+
stEDZJvS2yF3jhGpwcG/yiDvMehobGCNo97R9efZx547ud54UGuA9SNw3nztrmTE72BOqx8NFgR1
cDIOInlzUFjD+y1c26q5MsH/ZOXGeIUjeREoUSNf77WwQil3QYv1oS8582n6QB2yxy5pD1xndpA0
TNBeN3GXBU56H5jHakzzu14f/GNpD180YZy3Ig9ib6r0mJ3A0OxNL5kD1IVqSvsotd48Pv1E054k
vLl/PXT+346OH3+0+0z18Otg+J+mzf//mRznwUv7+G8mx3tSx68/+uyX4fF//b7/PTzu/JdvMUGF
NYlyqUtT/n+Gx63/YlKN4XGe46AbvX2s/L+Hx73/MvkPrMTbJntH7Hj+cXicX9CZULHZDAJP838z
O/6X8QumnphBd/BPsxYOPP/P/U5GEXqxWaNLbFdHfX8uV8IGeyLdFGOq00gSlNZL++0Pb9LDv+KU
Pw6KM4bwl74xTXDQssyi2jtK/pc+q10tzqIhs4wqIKu3FKMmcHf9belyhNTSli+rk2ir/lb1cox9
E68wNZgmXAp6kUOVt68UKVnxDls9KO+8sUOeOZEJ1X13LrrXsqMixAIxK3rtfLFldhgwwXRDRSQI
GnMefONS1xWHjOli8dkGLfaAU2CbtdddJt5cgrmqPx2KsnKZOOMPC1aGA8AhfPP7KksABozXsR69
e1+6dtS2IPuQiD5kuOiQrXXb8lqSqF0oCudMegkTF09+v9hd9+xWsg1dY/ra1NqPpeXs6PeIm+XW
s6Cw9uKzzJese1wuaz3eLILs1rwoAnd7j+A9MMuWQ5q8z3ES4itC/SCj4NR7rFvuWYAkHZiNQodg
/bqRJtRLWJE0tKnzLnuWc5uhlfRoyCxoRqUhm5qEzKQdgT/K2wTc77bSkzho0ixvU+9+OKQr2p63
wFpKMBzEG2zCo5S71XHPctDkIjWaZ/21GsQF6Yq69/esqNjzI2vPlCQp0yBHqkqe7MNW0qXYjJZH
xjjSOzE/m4vrRtlav00NELJu0t/GTd0cgTxu9pANlyA0m/xT7jjP+19TQavKzmtMNONDMHCB2qX6
mFL2QpiKU1LOAKqn10B3r2hHkcWL166TdMSwf1NeGAmTrOmFprPtB1xR7I2K1LoHOaVFNIVINMgG
f/+y7smhPetemLHr1JI3DnsCWVcbuWRgMHwVuHVUBJ3HIxVFrNedQVaMz4vDrP6elNpkp/2ephZ7
wlo1zfzCQN0WM4qanmfnidVY1rpIc5c94W321BfXkn+ayIZXsuJmscy7BvIHXcsaH+yePDOZJR9r
8mn2IYeTv6fY7p5s//5Fc9I3d0/ESR3O3Ti618mREX01ImvLfbX3HN7gPb0U7qJOkty+2pN8n0Ey
xWnzjj7eIYRPi8eKoiu/r7+xcAl4k3IB6qHI2wsIHpWEdtC/rHtpwaHGwPmykL1Tdij2AgTKx+A5
pybhUZuY9iKF2ssV8164KPYSRkstQ+5FDXMvbxR7oUNQ8chySh/OXgQxpu/DXhQhywmSeS+UaHvJ
BA87RUGqKMJh69SmpzLwUiEiwSB09qJLTvWlbnRFycsxEtdvKP/Th02yebafsKBgNFtpHNFjvrRN
UCaTJi55636X+npm0cK95JujXQ1QVnSGLlRJGabQp6NtF0OCQN0KjeFzbo4VV1FrHDWA61mulkua
8aXXjSbsCsWUXiCKaK/hXtbOeemX7jP5I/u5pU+4UiY+w+CZ5vxwNnmetkxeHVkWFDP9IeZC96JB
99dbpYIdT5RFLQTUh2UT04FywXYq1GJGWk0l3ewn+t7MlcV6UD82O2h3lML+EFr2SdZsi3KURiKv
2zhd8iuAr2/9wjSqU1d0w8zjtq5P+eJ6SVE6dtTVDDWWPtWlZqEWZZpc8ln3jQoflslMxXnuMMBA
e75KqANoIWOZV9+TxwrukitdEWuoFzkEj4HRz+Ey1J9723pCupVHhYSZ6Vodlls8GQSEbwXht0Wy
elNF+2r0QYq13n0YSjcjQAPYC7uA+ItrejuB7shmxFZqoMProxs+soL1UqJM5DttxbONjrgc/Udt
IdpckEaH0i6ai6FxqYmgfG8dJoSGwbOiTbOMy1RSIeFDRH5Km56iue0mPBaHREOAyHXk6HfCJR2s
gjUKVp9Ayq9WVLpGnrDofGWzwY28yV6jSj9rrX2jEpYnzdp9z+381chKeZi8+Slv8+wwZWo99DPW
cs0mwbK0iTSPGefYsiszctJaJGtAMoZA+Jhl9nAxhUn5wLIYqGAhwreGKaqkDfvvlKqjJ1jz10xG
CLcqztzlR0rbnSbFQDanCo6PSb/pW6kd6EhlkZ95ZZxa7sNUb+W973B/ta3NEVs456nOvte3KoiN
1ps4/NheLuRGUzAnMcq9/JDTR7d0+a6xZB0Tfbxwmz+WltEDmYc9srryeXL116F88qr7SdK9toeq
A9hEbjapagtThipFBmNYWEsRlxpWmD6fPrJMH8OycfLEsLIPPo2GWkVrUvBM/TNIZrjT6FrPa95/
caXGeqs2/gZ9sI+oarwwlazuCrY3xF77gYks4xXV83lf/ZCyxc5S292VfHpMcG8aUEk+VD6C5eXf
Prapetin2GHvdBdqCh260MA6NIhWwiobr1wVJvffCi6Gsm7YTvrPQGj+laz8+zRL8MlMG4+6G81z
fjPmjf5MWkYMLXqR0WEcH/P3VWRPrTnp135wY3dZmqNV+B9pqTJYblRJCxdjdFc6zW3WHJvR1oJK
vNZ9QXV4zuecQq/KqrijcbHWHyajLgs5T9v0j17HJcAcg5grPtKydDnsx8cgfWRRHwaDNh4ybG2+
CL7KMX02MNZQ3zO6aFuDawaCPLZHU90YKjoMA0yIxXUSBi9lKHxTRHKxbjWLSjHzO3bv3FKdLJ12
zIdffNFyWR9QCa2h1bRYWAs2fNnN8Wn/FQY0Q1YO2aqYsoDgZ3SirPrcFeNjBTUi7FCFJlZ6a5tu
RtbiVEdfOSb1JSE+CbVGQ4VAOZtZGM58m+ez6w+PxcCUXSLTaHXa/j71UIq0RXOcelqnzbZ+LpEi
8gQJItmUb9QStXtDiC1aCQs6c7ov3SK99/kJQ6ea6vPUrhrgTGYdQHwdnLkeDvlI0j5zd3JZXyzt
U0BqHhIbr6fMBnloy4eCwSRzSqeo8VEN9mmOiVivw85Zc7bt50Mg6HYX9kpHc4oCjQqq8sBpj+ug
zqnfvHgDtiBv+JDmTDfSo29lbgZNm+m5a/If/kLpuGgiSZcv7IVijf/W+SvFzU6LNYODQS/W/Qxi
MmBh6sPLTUjJWI8XzbwTmdMnoGa5p2z7c+Nrv+myKeLxm2UP2WPRQMRr/fSpaWfY46AZE1YDLuiS
q9AsUbnP7vrQG4yxW1k5s0LlXbPZ+6jagoDXdXVmW3ajtaVOVPv6yGkYFWvpSvrjgEqd4a4qww3I
ZAuPq7GPYblmOD9N98DA73HWWeHKfaIAGs/n2t1+s13MCVQVL2rXD8JQm88+UZOj17F0jTopt9SL
OgPgd+XQojBueaV/CQpvPnn6oz8IP9HT3YG+oNVAu8lg3Xnx7R8BHM2TYAox7rhvh4JI0eAwC+Xa
fNH88R0nUnoYl+FFzDTrvLYQ52ofGGOeFEu5nH4agmNcbW4aWpTUQ71rf2QMRyYAKIeUzpgmAIds
uVUl9qDukCByeBXUAGvqFmHQXrJAPemV4R+F5t1Nhr2bqrU1yZ08LKkejPAu5ExBxSFNEXtMvHaq
CfFZFdFicfZNrvYboC9/VMa1MNZv2ljHExVzuOejikeg6X61k23T900jTLaGn8aWgsQT96zzOY+a
SRVME6dtzpEz6MNXtva9cFmb9rA45Q+RVv3V52Nknu3Akqg6pAyPhsvoMOpC44qVfcK+ehte24AZ
h67RPwThCaJG761pqwGIjpEeB7d4afXtZ7nvnlTmGDyyZsot7nKr9TIHRRAwuqZAgQ6MFVkYoajH
Le3l9y89e5Oht2QWRYrvqbUAD/VkfnSs4eh4UO1yRj55mK7jh/QYeRGp8d60hf9MjT+cjUB+0Ymi
WbdQWWwb6oeHTyMa6WZh09atcCrH9Gj2DoVM3Dep6Kc4GAXlF4LUxJoLZEytusiufSt8903PZz2c
0pZSKePMB6mCjK2igObvpvZxxgJXgaXBGd56DmDDujeN8qdpr/2xCqBJSVkzEVGrOQJqFNzJjI3f
OpAXwyi49zfXPNC00+5q5gzvVtCnoPCNs9x/6Q+/zn16F6DHQQ21cLwJ5j0UQ4Nz79H6lkF/U249
3NoOO3WWU6tS2SDCOi8Br+rie0f39zgt+rvdDPmDIz4a16bNUq5fhski5dlDeVW5d60xtUdzmL1I
FXp+therO9tGY1xT+T2H7rtffPLotdmc8LBzjmWmchImW7u0pvDjpskuvtk+sw5TXtNgfCEBNK6z
1Yk7zUqvnWaXV7qd5VW02Zfa1MS1ze3hHnd3TRUO/7Yw6+CUMRJ6s1Rb8N76n6TPlE5eZwdDk9uV
EwheQzDqKsTsHhCFsPm3ttS+9XZAclzXd/+LvfNabhzbsu0X4QS8eSUJ0FMS5fMFkcqU4P0GNoCv
7wFWd1dV1umTcd/vC4NOFA2wzVpzjtl21VUh8urkDJ22Zbf/YWp2f+F/o0es1a/Ulc/ss81gsLpF
TJm+JU2dHJJGTCvPUVFRII9N0Bz6vfmNUOmWiJBtU2qfHYAc9roTUbCa/sH7ypmzQy895r39Xjlm
u+lk81pVJA7ktj5fhN6qF+naml9y9KHWJcV0LJh/b+WP/19J+z8ZDAAQbrWl/7uSdqna9qMS4rP8
Wyntf/7wj1Kabv4LjsLN0wCa04Wt8L+lNDgMzOaEttkE1blLTM5/V9Js71/U2LhNsWVhL9jWv2B4
GC7NM0f9fy2f/dNyi5yHACj+KYwSV/vVbWMKG7qsJ4WfTCHBy0RPNW7sS0Gs/ZyU2UoQfqVBLVtl
hmv7SxWePpBGnNxvDBJLqfDvRowlIMxZ/D7YFxYOw98LeSmpBWoepq2vDXpgtRHTVLWKLKZ/uy3Z
6iffEp1+bRtLpP8TPW9kNIIN80oDGggW/TGLWJjmyWfedvO6iNDBYn+Is3ZrOLQwdb8R5kuvsavj
dcm7lYjG5e/Cjm5Uo7+2NVU+BZwDeLTAv1ksLnaTv5hWPJKhvUF0LWM7hu70m4N6lmCEYy7QhWcL
Rj/SpmmlRMmHq+XrSMMRoUvj0a75ir2LjXq9L5kKQG+sUla+ugxf2zjdh57zNtEjtROcdNYQDAYt
tjl81nMkeR1lldvFfy5y/jMuhA9jmQAbOfYtw1F/8bQKRcvQ7JTCl3VHA5Zw8Kq4N8w7RW7TWvma
IFisLCdGQhY9RJn33TJMBKrhVc/ql3IaXr2i/i5qmlJZUiEdqN/GYfpRVaU/dcYVCzgbDPfDVSrW
6TngmWSp6gVxz4STJt9sGVEprecXMdUXFLTvjaW8Cd0gOqkUa7ulptL+LgTnn4yo2ydecCsuPWms
2H//+Wq19Cq0vpwNeJxyt2Rf5hr3BVNBWRiI3amKUSMhaqNDt+CBzGEn/zYiIFwRw/TYDcr1P/8E
+nLU/3o8WVCULAePEgivxQv2l+Mpd9AnDWkj/BwmpDtrL63R70R/Meb63Qy7O2q4r8s3m4n+TWAo
KtCQTWSM6tNdV4c0fKd1UmvrobMXadspUcMPklh+9y7/ARnja+O8tS2H1FxyZX55l4mpmqGtF8Lv
Nefdakq4LaO1rdP8M86dLaUyqtPjF+HklP/64jjw7hZj+0jOfFrU97G0rq4bdNIkCp4q9lh+77S2
/Y1r0liMg79+lxzH+HKpFkGR+OXcnE2tnZMmFr5RxqfEayOsFgmJKQSFRcTr2SKnF7xVhgYnQut+
Oeg9V5nmXccQVX5VsYuxvxKZoPMa8gDfDkJ+VupIpPZhHO+jWazCMd/1HBnhUL04sfvDi/Sn0erP
qdIEckreOFk2mhd/0GQ9u+Pv8AnuvxtCXfo0Hh+S0/VXLz+Oe1uV6JH9ajrkelWsI9N+oTKbrJYe
6jiXvh1+TdpxHotr5Doob1girbxMIx5eRa+Q4EaJkwdHp1fqle8Ne+SVyrhV4QxOLGRC80Gpy62n
U96r6Ddn49G1Smo98Fu8yEa5RaYqqJNiM5oyiIGcA/vTy/UYEw3AUWhX4q6XxkFKJNUU0XuEQbbx
0rvZI3Sgc+ooW5P6yYoq7Dpqyie3sDmi4g9VwD+n5CPUkj17iJA2i7r12HTPHfioVeskaLJGFEzq
N1fpT45WtauCCWNe9HCuna9EhTmUxeGmr9HqRsXWfUzK4kt330Mj/OFRE1qbkqFpXopw9rsbJSQm
lN5pANOwYtaeSAXKVk6HE6Z1y2QdtcSNqL+ZAW+m8F+PTyZjx4DShHnvV0lMKiqtUbOw9afeeRls
92uqtUBY7CEt9WVptS0yEEpd0tuZfUO0D2LgdZ4cMxFVfgdNaFU4NSkAKuY/O6aOUd2Lmj4BxkZ3
8UM7xvg4Zmh+OqsGMWkUxxqNzCpO+m3S8ZtqiPAlmqLWqn9mufg0evsOEWjKwp78oKmY76tF6uzW
J4C1X2G71+bmy5Lug5cZ75ZFoZaBKLLUnxImQGTiWTETPWCapP65fJHE47J9GT8EuVgy7q9OLT+Q
leIpwIdmGetS1+x1MyxrbzdAshpti8Q693vT/Bj4rfPafhFx9kBS3Liqorlhi1l9v/2qeORQgl6q
3vRZOh1ovL9FhhvEdbc3O+KPiT5aVgBGNpi/GVT+3fpp6YvaZE16Np/llxkjkbY19K7d8uLKQ9mn
mzI37hMHQIKuMVdJG9lprwW6FOeu7IIszpjTe+c3b+OftktGYKiSJnAeeFxc+fs84WROqyYWVh4n
nNdNqWSs/XXdj61wH9ZNTjV8fpyxXBANDO1ZOUXTrGA0FDjkMZFyrqLZjyfoFYYzrTCZ5Kt0xv1C
w5AIdO5C1DbDAimfW6sKhGp8ODWVaPYcvzH9/tO/qjE6LzkWBkM15Khf+rlVk1S1iPkgY4LKfSYm
0ikYo5WgGzzfTXrEycajqpLkgo44tGv/P0+4/xxC6XupVEZh/QNx+rWdnPd9IYZWo49FVkTRVkcg
wve5R1Jvl517pb7/z//uH91rEJA2rDF64dpi5/5lhdVnWODtbqxgAQ7HrLtG+UetGAHq1otCJyfv
45//+R/+u+/3b//xl2W2K+vGmeMJeHSb+uBAHjJl/r580OXkJX6oXaeKmhJPiQGjbB4TqfzOCv1v
jlU+NGGgaAxc1g2/gpxieue24vEW2nl8dHv9pbMyHy2bg1IPVkLrfYUjBZOh1+/LXmNGsVOiERt1
ZdvyrrCHh7iz7wA+PiDl9r2oIiHToSIHXT8R84NJzJIm55MWTR0qJ3kqrPA3QPN/+6tRIMSXjJ3b
vY0Jf1mUeU6eNKGQlb8wc7x8/BrVvd50m3FxICkYStLwN2QPdg/L6uTvswPfmkHCAJBgwCK/nhiT
s7SiJT0NK6XU1qAvpH0ZHXoCMYPWlNt5VLOtmGzrUKTJZq7lePVwXK2VzNIYqb0nhxbbNo96QjwN
h7pvTOtDI7DVV2c1qGiXIAwt90jLmyc7mz40AdIx0wnve/fgxx7NQbjbGd8IeSJttg9T+5smaycw
5CgPFpoLlUlTKGa/Q9hj+4OSu8FQjOl6mHX30JkJwsjMSHF218YF/T2Fy9S9DONXjBM06FQcQypl
zahSJx8/uBJYY6deG5ri7vhg06I8eAKvT4yJaet1e7eYaA/qdh9YTkjeJ65BSm9VFLTWyJTRLXlL
lrkIBaxqj+eb7LbWFUe1kyRXNWQ7V6OF1KA1j8xWE+JJJ/cr2/yG2DS7G3BgNmN2zWbbO1fpdEBW
eKYV016SSY9OY4ZWzakna11U2Qv+L3VHm5XeSGlXq6mrdmEIA1OfiitN1fZAuJt3nqHw+nqUVuu2
NnYasbB/3E/+VQb36R5XiHPfcPAMNMqV9qzbnbF1DVPBPthEG5yyKTbpdj0z4QY1EYGbUkNHGs4V
CD0bNXo2HZt+foIQpZzrnGzlwt3YrcpEHKHyLYz5kk1GxPSN+s4Ti34fiXPZvNHI+vSa1N4DujpA
j1AulWpPp8qpA4OuSWTmT6IaOXIGfFSai4GFEm+xT7s3WEj0lpJ8fMKAQ/f/WzrPSOgnRk6CgHE7
WpV2liPC8xzqLkow8YDK2DVHMlnhoR670tiWy+6vGMXFipNPy6r1LVaheEuXaulpbLUob/CNacRM
NEIPJt3jDFP1/GTk6vNNJux1TXVLQ1M7je0xYs7dHLNuZI+31ik3XHX4RzIZ4qM3IplRZoRs3bAZ
DCXdM+SMlNbD2dfKa8eK5cHKUlQgqthLt35Graqz0cInNZCx2zEndTn62FTt7isHpUiTXSRygPNc
euWFJIOxLJ+62Rt3E1D1XGLZmfoJDG5PGz/TrHLXVARHYVZeDQpuFEfLPgv6gpu09HCQmso+RnG3
icbaWMlWNS5jgQGuZ6m9npOpDGK1pLeSL6md5dQfswG8QOqiIkkm7+QlOjZ90YzbvEYLa1m5tcq8
/H6IY+1oTHT26FAW2yYuWW/piKI1YlJPeViFDJyu3BLw6WsOo6+t1epdZqZ0DBv+aYj6EdlvQ6zN
Il4o4ebqwASqPDYugr3d0HXTxlT0ljiOefCvnPXmyY0ydY35YNr0Y/U9twj1tQ1lvC5hlkUxE7lp
l8lWn6jKJ+wfSjGSaOhM3+0+LO6VpntyWaH6hWWzHtEUTDoQa+lHcTZRFZXpthO8mKniv2gLDPyT
oqWYSUcEzVp/bhxsiKFW7bS0lj55fG/4DetjqJeJ79F0x9CAThkEaBd4/HBHos7LlQLqYBfbHJlm
aYQXR2esS93uSirrvNWjlo1OWMn1MKk7AxHmeUIqtBYd/8qGUWXb+uQXVfURDXUDxB3EvpqU1jrp
M2S40b7NTe/6ZbRaixK/CC9wPtPjuEhoMJmdQUghclKjBPXzMG7NlmZTGAMcNdHrht68Isf4cYyU
YlW6tkKEoEfH2nOeq2ZcxxoqAC1pLm2RU/INo4cMK+e6Umu6taw2++LaMA49uJRM9FRx7okJdXwb
yziVZrzHQIRWEO/K85ykL7ko9aDCeeMPjuLs8DGeytmdNqMrrHOIyy2cUugJueFdhZx8Q7rtMZuj
rzSqUG2b2vvYyRKtN/Eodu0inJ8LFTvC56im46VNLO8ut4thI+el++0pK7xq2XOpxTvh5JLdzBJ6
K+P5OCWE9nVehrYBkW0QRUq/iWyVob0bbSy+jS89p8F43UyHavTWQgFlLhRcK5MYzUBXIkAW+bBv
XedHDgU+8EQ4nBx7vIyruRp+lrXuBYmjhgSReFj5LLc99WWaHhJ10naqhdd7MJtXICcIR0yv3ESt
E+69okQgYALroBV6HtBvbVoUkEj2kjX7W3fOs+vsDveg0xTd7e88s5R36B4eoq54SrFm0dsp7bVu
RQMDxGKwa7OdPlOzNLt2MySWe/Fa3UC4TKEtFujU3FBfx9/CUQcpkASu6cJd1NPvoZFhMqlw3ZD5
sG2SWWGkzX/UVr+Zreohjqg/zNmAWlC5JsVbMzaH0M32RYoKcC6cQFQR9gTzVcruWZ8yWjZhfyYv
cO3It7Ahow7/XBxJFH/RvAYAkhAwOthmiuBdy1EHa/dyjtOjzKwM5XL/mWXkGecMD2x9ltKlbZd+
PNFDFn2B/3iKcE/ouJCMmjjtdW8o0DpdPb3we9cQJcvXpJumB4RBmCYfkBm2AWAJzEd9s6lbY8kY
tA5lTC79KLCVVqI5NB3foeEpeDdYCm561Q5mPPf7HFwdunSbxXpE1HPd29uoI3ayyOTW7av+rJSJ
XLn4DCZM1KvYKJCnSB1TKd2jAz33ei2N79ag6cFctSXtP8O4bzhFPLOonkZc566HHJw0XmHW7HaV
57qo+aLaSR5brT/hsWiCsUZMjtqG4J5GzIt3T9uMchBMBpVxUJeLZgTAEEKF2DTyA8XtuEl6L1+p
FXm2yryoswYRwAJ45TTT1529jJNIUX0TEZEqch3Z9LDDHK9tKBlM1InHrcuKjrO+xrdXP9BqUsAp
2vM2r3ZTWoS+HpruCg38ozl72SZDhRK4bvPozVq28rwuWtv00VaGxm9odEhgCo2EHjv5iDPi3eSi
baCy0xmpcrbGdDUS60VCdLrrvFjne9CuSufpBz5PvGwTqxaZR1QjLYpaAdGD34CqEEBYwCvuekzE
3uJUCFS9vsPkZO9coxnWVNLqzivXWVcpKzZLP/S8YAFJr7gWjCV63TIPE96BUwF9Oc+hk4tNIMID
DmFxICXjbKCr3GQdnfKcAGTyKa0X14Kzrkd0uZV2gtBmDU/jNPLGiupCwq/cGU6yZh2Dg6JPTpZi
dqjnFrUnjWGbCe3O7pN3WdEurUt5xCMi+O6nxMfV+d0lxcyE2bOKqFvFGXngw3yZy0TFtbfRcdkc
afasMjWNtqbFN9Kqzn4ylBAAn+jPavTZsZWOh7EPJgVUXFS+9hPyAqeocIQ0hM/35pDsiinadIkS
bvCuqasOu6zp1WNQmJgLTEP9NOb2ZQgpQ06ufRgt/RMgQHGfS/KubxeKUOoVJu2cscbbz6MRn9go
3BmjOvthNH+0bZZc3Mm6aye22LWznzE1bxy9GCjVDqdkpindm8rAPCa7wCShaZW03zUxEp0+iZU1
dZ9DaHFqG+JLlo6BMmeQeArQoVCERTWZyeu4hK3iX9hakrR7kUIqmjHf4dixvo0V2it0QchHFg1N
9zpGEf2RSv9utDawWdXbhahUfaurFpTUaz8ify7xHcRm3Qampt7HQp0gllYri1d4YgO0blWWhHXo
BpYYNZgGKjaMpKA8KQeiRt5lqXIYhlp+raCs0Mlw9koDRCdX3Ze2kcq6Eb278YqZ7ELF/RkVs3MZ
Nd/Nu24rWSYeESQoT4gPV0ipPfxjww+85yGbLda9lEedTgMVpGmLP+zJG6iYYuzAs92K7pHx1nlI
49qXYGFq5tvREtGG3FScqHXeYgVKQFIIEfC3aiAjU/i6MmL/zO6FmF84QiZEJI63phLVoPR2wzuy
y3lmjx6Yrtq8zQZN7MNKgetkpT1pB8hf2Tm+RhFx4mJUmD9i6LUjtVG1nDt0AR2cwgbIXitcivas
zP0upe0mdb3aS5txR/YbyFU1x6Ijt6Vha/uOETLuYUgSWIkpM9tOhfrdNM0f0qy21uTkp1JpnyJ1
UrdY+L6pGmW7URB5G8YQSxo12mC487ZdGV+nkumjylpjUyse60FoEhW8B92p3aBp8y/QNoAqEKgO
bLbWspDoRVIc7JwPSGKixBdOvx09PV65gs9ElA8mSWMqkCggLbbg0m2cYomtLZKfJD6p69xytE3O
SJ2idSeDUCMRZBjSFYvv90IZdb+LmPx76BBV3PiGAsWiD2N9B00gO7B8OrNghBNlZtg5OXs2LTsP
3FlGfXaGH9Fo6scqYgkxk9YFEyHU93p5amrzYKljeNGppQm3zS4RdKt8qLYONahDWZQHBR/DKs0p
gRqtjo6Kbj62OYYCr+/Xgy6MdVeBEoxlDZ+ii/3Yy5rVje2iZXgP7KLZdZV66eYWHbHJKYYnw1qT
KpOv3ZQ3vOzcqTcdFSpv9w7W7t4+mvoTc0G4sSxr8LUwM9Y1ArybmzG3dzehNTqib5rotV2rk6Y7
6Gm4gdzxOSkJ520cJUszVqzS6RXGQurXSRqMbZ9uZVIGbOTWUmsgBcj3qgsvMZWuDUEwzWVyTknx
oYadsjf6rtgMdpfh4NXVNSCY+xn9lJ9U8DjaSj+NvFP+SfUjY+XhdmW9F5gvVy5JGrs6QyNZKM0Y
9OFYo2Pe9Wl47fXB3dBpjxGjvFV9O146E6IRbYH7vC5fFYrYpVnHzyI1Pqsm/Am03GCR616oOXsH
ziSk8m1xh6jCWTWTJ3ADj++g+tlPdwzLQmDWjku/ELXYFzILchMKSkc5YKd2/crU536ro4mGcEXy
ad1NeyuNkrOzXODCfp7V5JuwpuE9p0DVq9G2tSh0ZGp+smSJ9i/PPeyhZby2yBteu9JFBdcZ9lV1
M3JH9fyM0RozX6K/xU703Y2T4szkBLanFK85TLJzUk9QbCj4hPWehXi0KjVVPjTPAEykbzXe+1R1
P8o2fICopMKwsdYMGdFKFloBNsW1/FEd71PZNMzIreaL0pEnQQkj1/r2WGmSL6ujSKGl8X2kNrhl
Z6w38aQ9DrEb3ne6qLaz2zCVt6Vy3xJn5RsxXbPQjfauzMMdpT4lEJSmok5MF0fwLc0tTXz8MfhM
QqbuPrI2EUkI26ixyEdRJN86EqyDmw2XcdmVZxnsFMe2UcbBtT4n+rgrwMQd8zGPfcWEG9fhveiU
hC07++clHr60S/XeKR04O/diHgA0s/gGuzCximqbZ5TWFry68MEGQHFOuqRYqbTwgq4ISUnY54sb
phWYGQdVCTwiXOgY5SfbcJsdqsxm3feYiJftceYgGG5MKgvaGDbLjHBRZAl2LMwCNQlZM0funh25
eQGAAbIsVdWAfiCTlQGXWBVjez8gb/JFjFXBWnzf8CXcNcDHmH2ZltLco76nqJ1zZ0+M5LOShEGG
QTQPZ+1gqvq9RgzSmUyadCv8kD5WjhCxmUDDMXmxl5GsPZ1s2jWafG5zQw2c1EsDRJNvfZ+3JzuZ
hx3Ar+OcR8UhU7ZDojo0MkrpR9YIg14aZ2OsMXCOjr2Rjoce2gL4k3ahL+YomHl7a7tXlbUx64gw
FJegxT+qjldHAuqpcr6E3mBRa+nZD8+kJKNMbJSLOvc2kUrZZIiaD6Tj+0jvrWdiMB1EclazlcW1
aitvgaeI7UxVxadO4G5HNjguxJXIy2DVkPB2GSzUE6jGlY0ph/xYsi1nAaoNPupU98iyBflnaR7K
OuzWPQuwDQQilISEtIG8YvfUiFdjZi2cK2TXd0n75ShyHaKutKFtAON5KdZyKOXOHczC19PicfZS
9VDX0L9l19VBgt/RU8m+HvBdjH2erQuhOXtHD88tAvljXD8uuEaggem+nj6M2J12VeSsLA7CI7gU
enG6l0P4ohfqNcUmZb/zNDTZTxlDcYKzol3dkqN1xtg76wY6tWlmBNKn785AKQlt2V0sKUrK4ZV8
K9p1yNY39KRgcLFP2NSZFfo5vbCNldwxgWeUk8WnDPM7L28xgxksWOOZdp4l34VuJwcvxLdbStqD
FgKzbafiRcv1JjoqpizWetGX67wdJ5TQIxIARbM2ut4+8BlwlcBNyWot35G6RHVtGlZFlLuHuIMT
0+XZ2RsZeYYm1wB9mNuwXDwmWnw3I/oIHAtRZGj7jVfaxzrWYSuoCp4ZzSuCpdcbj+IDNF5O6aBW
0dt/yvS+SxrnbMBIWbg84hSFcDLc+V5lzJDl9FLnJSCnqS230YDyRp17Fm51iagxifM14nf83yps
hWrxwWAq3zscnojX9XwX8ZPDyHbtzYDlGpA0IkBNF9to0cFijzyBm4bqmA6kHCYI8r2mSs+mZT2L
qhB3oxP0FTLzxlH3XTzSg2XiW+tjWx9uF5ohgnmuASvloPAjAesp7NmqOdrU+KZieIh1xwr7Wv9o
ZQQRasXw2mMdg9rC/InUrD4kSs05dbtKdbQ+pMuQ9efN27Uii6rFiMLT/3K7ut2LaL2m5iA//7ip
Q8Q4QHcE0gGQ/SnzIkBATBrxcqtoyjfORTgSy600Z3ujqJV5cJs6wjlodkyVEeXJ5dGaQy1gvhv9
3JjIvQ4bgD16H9iopIy6wf48ipBTEDvyHFVBLwbgae4SaD5VZ6E128rI5r1bZeIwhzitKJSUxpPm
KurrGHd0K/GGvPTgovSoe7KjDCSb1sDygpGxthLxYFa5cx5SBzYbNrE4SfI7Nv7GWh0SlBJuRcOk
YHNcY5IGyLh39ZC9fUHZNxwjF/3/kLy19jEvq4LC6yi3lostTZtQb7GZv/OmQbtPczWChhh/q3vx
o827s+Wk8lyi2r7mrfOC9Yol4IJXUNjNWaiWu6ZvToZbXmiyxg+3i35S9bs8/KRSPPmhg89AQxK1
HVRayVOo8ckN6Iyk2ruXph+Gi6zTED+TNbBPTABnCU951RX7wwvvKfnrz6V0tKexuih29dJHEzvO
VB0eyxl/jd3jN6vjassWWH0I4yk7tJjQYAeMFHikFPu5rCVVC9OG91+ku1K3KUK72pHTsri8ilpH
qVwol5gi8lbWkXnW4GIEnemx9VNQzTdRqZ+rajpPVCH2mjFb08qhk3a+PdCF1KMN6cFI5Gl/XjjJ
qJ9vT1PGBPOSJ+Tqdt+fT7ldu90XDmhX8qnX/D8fvT0ARAkzDna1HfiUEUIDL/rLU7SWek9tats/
Xm55Y3/5U1GYhj/mnfeXf/7nm789saRgzO8xt8HtFVg6jfR7moc+wtiARiTCilcnXL0Bh2636yID
AHW7GhpQiMy4p5gRTvKPp9+eeHtgVJPYr4WXrud0jVgZHc8wtNRyltZ+pIK9XQ+q+4U2j+jWwRqv
olDiS9nP5P4oQBa84lFMlKxXhr1huHFPQGXZE9XW0Jz/uFqYKLFnuli+TU8t36bKhKhQfgtZ1hFK
/D8XQy3LcyG9cGeZ3dntqVVSeAW3FddTuGH8B1oiMN9BPoDPaFiWu8ek+1hh7Lvo4gDmMMPRmzcf
Ey4ENOtsUIUeP9N0/qwRP16g3v3IDYRFYVKlD+0ETF2buuZO6rYRqOOgnbO4dLcttdmTNWQZqaGO
ekDd3B9Uva/3mUgwCZVtvDMVju8UUV/Qy9Rcl5QOkDo04UNNtRChlXX2FoKdXWrGXWrj+6WicJha
5UsULuyK5WIehtx3MDZtbvfZ9CTuEg7lu8KMaUVl1SsjO5gph8qHwqOXkN3m5XYzHpWr7Y7aJpVM
Zno6dTilS5Ic//eajH9IQW3cLLLzzUaa5B0tuq5T44vd9m8IKaddbJjN4hUCjAWsY0q88GkpgaU6
9ZwxD1dKHTlBLDFcu7J37jltL/lc9/uoxhsGuzg6dW74mGTVgT2B93C7gNaRbiZdk8Gf93Wd+SXj
YfGO44+Y+vSbaxblsYHwCjX2mlnSu+Ke2qs0Vv3EppqJVn26u13MCqa71o61rV21rPyKcMFsadXd
7aLxWHlYgE4gTjwmYd29m/qQrq0oys+KaIon1r+H2/1j5MwBtb9pW7i5eDdxBdpIn57zZLCPzVCB
/ZtyX06V90MB4p0sjIshLYIqFUE/JQW2S20bOVpxbEAUbQt8+LEr45+JR46oO3nhc6bnVO2onq20
ouk5MJGRKBjazmFN7kkVncCI1pBi6u8kmKaPrjU8z7Fa74yUxWIuEZvEoUM125zSMkDnIo5pRdMa
RUHynkcjgfehIo63C6U0/I6d8bNX5znu4rl6KGJjiScB90Gv1b5Xkxmg9Iy1pmH7P5XRD2GAJYuq
6q1v6bIptHIPfZi7oPRt0ImjHv1wCu881or24uYsyFBMxHsgLtWjo6KivL2GW8zPaprkzyOdu22m
yWzXDI7+JJz67fYE5OcwYhr3mMYqsFLpzMe6cxUWqMtVLFBxUHjFPq/Hft05hbHGk6YFZj6UD52S
VxCjoMq4bXVnkuEbOLbVXRukOVctVAM1ipO7212UCuuj2suft1tK382Bng4qm/pF6NxJLM/UFJ8y
rFy+ljrkq6bzwPydCxYiebRmNqvY/DgWzrP3YmgB/g+ldedWKvzISHsM2/H7jCoTnHdk3aP7UE5D
BAFITczqe9H3Fzqm8XOr9jSNqiFajXqpUh3Usu9gcUGM5sV7bRq4VKGxbhWYFW+JRiOoS9/pcg6o
fIFMSt1LrnpnNzsszHKX4PTZtZrDWtEFPRaGVvKj6vDZT87PfsqUk4uXR2jKwijQIKlZmDAtp39k
Wz+xgHTKoBncKyUZBDRq1R8qd8RDvNysG715DO08sHST9X6Obz/Lw0fQjTbKvXxhhJreYxiq7IRH
lmrozj7gs4AQnLNyl7qAZ4fOQBxk/BQ1DnulVo1NyFd7aevZoHIYHXvD856XX9nozZXInOatH4ef
eRJRlYyG58ZjrzAXFu0S2O9TBW1dgX9/37iwayiqb+jY9AcPjA1AnVD8HMLvnQCFmgwajZm8OoeF
xcVyzatphTqZ9tyUJqKHv9//53OT+jXSC5V830bfAtJBrDd02MNtjFBb6iv1w+0iV1gYESUxg/Fc
nuONVGe7yUhwKC+3heNMG3VZHf1xG9xyxFAYZzQTeQ2pGLjvJUkdXeom29Jt8nXapFQylotMsrqq
xtPtRkVAQbiCOAQWC17O7nZnl5uSQZVVa+TloNX7fry/3Xd71KWcgMTk/na3DgSKckmCVdaChrly
2L9uSsfq1oVG8WuD/S8+/XmB4iE+AYOLmRsafWdMb6AnnSvSKOfaFKgPhpZC4+3m7ULBhJyUXvRw
u5VSy9vmygw3d/mD0S3cK/vpk6nSZ73dxbjR7cOmNVe3B2/3tTqqjsqcjrdbJBFBVZ3in7FUtWMr
0q+o0JzHfnKfkl5Tz7dbePx0H8aS4d9u1kU6n6nXPN9u3S6qMD0NupPc5VR6HnHjA7kyGpXSKi+W
ZkV5ysT4dXvwdpdRUDsuKvXecyvnUZW0ZyA1zNvbgx6qmEPDghkFNa8GqATkFvuCpZlJjTG2JwSh
uXeW839xdl67jXNbtn4iAszhVhKVbcs53BCuss2cM5/+fEu70V2W1RZOYwO1/3JVQRS5uNacY47A
oAyhG/9JNVNe5Tq61Y5YdPETpQTnGYuwgSjgY/HANGT/n/8Sv80FJ7aJkdAffwblFoBBIxUiqBuS
KCPtvjcLY5Nm8CxKKdPnuur8MZW02MUkZrSy0WHPCiW8rarbfkKkKhzFZmZi+Tsc6EF3e81czmO5
YxIAgvpY5oDNXmgAD2h5PDNMfPGbHOhuipNZpWW4KeIWc1AruEZjiUoVT/h0105lumsQ2q2UGCuY
wvF2x18UjEGqKikPliR7e2aeIBf6ptBs773R79MweLRHi5ArH18w+VhhF47EtoVMRt04TuD6zRju
mNcy8lSwSi20aK50UscdBTJQB4XMcWGcESAiXKZK0AI8j8XGDhjuNfUIaVhRyk3o40ve2jS1Ssqk
PuTbKFKdHQy/WMCyQhU6ySQ4awynqqCrVkpo41OpqYkbtqgWxkHfR5qHs7cu+26ihwD3CKSuEvGz
4x8gfQZd7DGrNUm2CDrN3vh5Kt/2pSPfAq0eSi1ScKktu7WPt3pf47aK9H+VlLC+E7wwqIZJ+MIW
xVjKkeEdArPxDh6JGm6uQBfK1PbFl9P8b5plOMXHwxsOq0zwPEuogLlszD85HMQ02+uMgOgPfmHK
bG/qCfzBSMa95t95eqxd9y3UmVkvjfVuau29XxjKTZD16XpseyCQBEe6sJ2qlRrUzmtDjV2moklV
YxQCeMi4x5/jVnlXVYN/32tBfoVna4bPnWO/CqrJTGp0+zqeivhW1trP48+NMkkIii/LXZnFBuke
kb7MQc6vjr+g9sR9WOXOhW2txDu7h+gAgHn8wybW/uuvHX+rIDPDFakCRvjvfw9LB4ZJVOJMUTRg
nkVH0s6u1Nnb/fTKkyvMyv7zd6YOXpKBpuqfT//Pn2fDWK4abM/+62+efGxT30imHl/lRHc2CYV3
LXn+PiKyYx+IX47/dfzZ8ZfjbslzLxbkrufz//Uv/6//tgv9hWwaeKuppTLLYWetdYV1EXnVdmzS
hyAtgv2EJPv2+IsPs18JjBwDj9y4zSH/XqMSXR7/7PgjtckUiE/51//8m16eHuKpJkGlRTGMWP0C
nfssC5nNxiAMGZtMYbj1r+pHs1oLVhoQXKVP63yIHy05eS8y0vCyalkzWfydFHyWz/o/H6eesJAH
X2kd5mTYZSQ9VvD9Iq8GNl/ey1I4nsz0NL1E81bPsVktQFfLQFnJIPz7N0QS5IVZnxRulelPvTle
9cE2daydOjJCEbjDZMluYhpfniG9dyHSsMZ8+P1bn6dCO6x6RRdiylOuN6KrZGhkJ3eDQX/0Je9p
csxPj3mQJd1jvgs760otm2hOdNEi1sa73z/+LA2aHAlbNjRbNQz9hIntQcxqpy4s3Lyd3gkdfarJ
1EBdVr4ZxFDQ735omrpthGeSXzR3tmTsTVNa9yWmKbg5Dw06fZWWcOyHPZ42y9DAk1bRwhlaioUX
ZW9yMFxrQ7uLquxP3EnKBb3K2ftnIXSEBM3/oS76/gyZgZQwDqGSpfDjdUl6HmIa/sjZKXa9C4Y3
qRo2jqbeYte4oOC7dP+0M0vIRhKC2AFNC3fx+8f7SQ14MrKE0sH4lMIUsMV23C541Hr8H8Mxfy6m
8j3J1vjt3pvAhjNsKjp36oyl1tRPaelsYViuR0cJZr3RLZqp+aOl+nUWRPfgSoss8t5+f+RnxCLo
W5E1yCr8begPJ2KRVO+NMOzb0o1yGVFW2zy2drNKGMqnlI2hUb3XdfRsJFsP46HB/2TAMFzYWs7o
bLkG2K+2qius+lPBSoz5ZZaZYemOQ/kCKfJK0Zu11ksfFnP8eee/EhNQYQoDHTOEn+BpFBMhk+EW
qH6eSP5LXhsbDKEO06g85kjjIvw+UzUIZ7WBrZPsTX9V1Mb8qMEys1yrVOjwtGh8L9zMn9JIvojI
j1XRaSCHPtlC1LqKowwAmUIjXeH7MWgOSR/e39TyDlqMZxm4TcjEufTkvZI3y98//rgpnvDxNUvl
FqqySF41Tp6llxZ+7XRd6Salh+Fp176qzpNS70o7w7YC2cQsKbDUNOr0pjXbQydEuvAIl5BM1zH/
qq0/nHJ6yRLziVAdczmQei93TnHpNqk/XxOuk8gViyrCcISQ/N+zpPYnNaQwKxnnSDvdR16ZFO2r
ltkPvrXJlG5d285cSFlJfkl1WGB1VV6KQ/2ZoohLiaULm0hEXrohn5wwSe1nzhiw6JoiFeQTbIow
ZnxL6Vl621rQiu30JG4XwxhuOjfqkwe9tXgtcygcilzdyj1DQraTgYd+4QaZZ4QVGup3nSIAqTMi
i+83yFcZFBmZzyMpdBhD0QGn/r++qi3hUBPXU3cY5ZfrgYyoBp+oyQjnY9xHbhCXaGUwR+sNaCRO
w5zI9j6mBmKw42EBDs0Vxm7g3+gbewru6zYw5paDo4oMYR7FnjrXM+VxdBK3gqjpEUHiIGvXj58p
5Q4zEmWLB9azg198VcrXhomjT1mScoRl2wPGgGsIDcuYahoDFlJ0QyHb6cWAur4Ok+JV0qxqZmfK
dVabD2GiP3R1sZ4ma4N3I5G6U3stNJ4ZRF6zlzlqyrVddrdWmw8wpDP8UoILGpZz5wUnHXxGA849
HmwnVY0SymZd26xETOxuOqu/F2dGGHfVDMpKki50a7rBj+u514qPDiH/7y/sUd57+sLafLCm8hI4
SLy/P2cA7rILWrPEvRCyZVnW25j6wlTNvZJ06ETQuRuW+pIN6SFOeAVa23yVs+LLk1a27yGnzKhh
U+NuSNNntTUfEhyqI2Y6+OL7TFe9e6uMVr6mu4YO7hnPpzRdoeJcWa2+RZJ87XiQIIwCnX+JG9a8
H/6OpB2KDC8EnyRIKMaGs2OEEsIP/Tm12CFAOgZts3XDgbfh9/thnNkYMIc1VZ3jG8DbPHkcsOb7
0Bkg2gN1Y3XesyCTeIFG9wG7cuYFIhWwyQx/nhJDBLkuu67TlqgylZNLCT689rVpPHi7DN0z/PbI
i+9JIe3Q5zusHl3HJgpxPFB5PCPIcS9XjispAFz0Rq1Z3+GrtEXKuMWUzsX34cmv7P2UCQVCqt16
1XOC/TV88NykO+lxN5okt7fibNnioQdJfeYET6ETtAsB9M6tuHhAsDjOSpPBcWdlV5UdbqvYuaD8
Us5sFugC0ehy5zQTFdv3RYQHWKY4kcKgVCFIjQlbM0kvjuU8k9yWt8adoEQ4/U7uEHpEH3S6K+MQ
OuUD1Jb4Qv11DKM/WdC6wiNUcAagCDotgJJaAbAPpMLt8n5BiSjG7lBIJELGRj9IsZdRH6Pc/gwC
mIxt8Qi4i2c9+V/YTpC+GIywhMfirR3MVyYHwF6EUOLmBZsLFDU1W6zrqkCdyV15bXRE3tXWZxnL
AHFOdmUb4g3pn3RD9RCbkb+i6is8rfwLq/T4Vv74kmCevIfkBcinmnZ8s6Oq67TCtUxEMtp1K3fL
Xu9vVDmBlGJ3t86QunZZ3YiSpLYx+sqoWKD9XbjbZ3ok3UJvxVEh3D1O3xYlYbgRFHblNtTtSzOE
EaKNOK7JCoznweqZZdeMYo3QulBoGOeWnC3TpVg2NALl1FyhAv+w+zqpXSdNiac1vHaRwB8PYLQv
4Yezl1f2nYG0bJaP2nuAbNqyrtMw/KpzgsIm3Qs5ciwX19OvFhkewpx8UQ6Uw0zor3QpnA1QIeZR
rzdz4qxYrCSjqnhLgbhAcgJ1qccPrcLNT9lgl/9BBBHINUnQTaOtGrgHnvxA4iDxm8MwLDQH4Rcz
kxtNA2LLI2hgNpGbRdU8KN6TZr30SnTNRuxGnbWtMiCBjFyjmYperjMlWiHpwnNTxbZ+uoBsWac/
4PERNnFSp2km3vhtVteEssioD/JHJ4ZcP3q3edldS+2X4SsawlPSP3BKWCeTw/YSPeYWkWmFeUUb
0znMBAsG47ayRPd5aAt8IcoExnKCMWUS+Obi951ZPd2ZOZ6E/BhraRUzAKTQ3zeZEPJnr40TvtER
7BDo1IQpCHBwj9Z8GSfhfewor37nZlRyMwi7mJgZzUduraVwuC1jlJA+6XAhaA96jjeyQYmWUZ+n
iCjKJrW6C3f4x57I5Sq6xZjMZEjD/04u18lKL1RGCph27F4osF6759IUUo2QvpOUTVxUlxDQlmj+
GZJ/6T7AZ3ggHe6vI/RHF27eKXYirgYpNW2heGUcW7zI/4hzPRS03VBa+Ot7U4WBpk+Bll+pfbFr
IgUHz3LYTYHxPhkaIb4wbQcFCsWIQfIM7is0mwqkP9bvlaq+akyZ1KrG2bRWuTKkZuMEObT4Ec5Q
Ge87NFwDJ5PZijQX6Ne/f5EfCSnHL0KChUGrZmraqR2ER4qmHjvc1k5D+8WIcxfKxUNiVJSBarur
m/K+0uKbONE2Wijd9FW1mvDVqZTgtYRx6+E9UtICMez4KjiI5YQOOWwykgqMD2ABmDS6STa0amDt
Z1gbPY5X3NC9VuqfkwlvO0HgW9S8FiQbocqYTV2FfGQgT8JZyjXI6qinm0lFjq2he/79y//Y9o9f
3pB1jlpLl390qWMgDWM6eI2I/mQKW0W0J9baTPPD8apbzC9bhor2QAaVhgFb6F1FOPU4gX174UoE
ivHv/nG8EjonleuwLGwWvq+npuobuvG8cUfMNNPqkxL6DmT/HSlERGnirX1T+Rv524oGZ0ZGUOa1
3NUCBj9kjN+v5UfvLq6FskNTNdwmHO7N92uBsNqylbMktKx7xZd7gVpzqajDldWTIgYtrMKoTzZ8
Z+bl5jEQmJxkeAkKCdylXVAbqIhmQNc0rJ8H/VqScXHy43Ud6leYYT0YrKPOI5GCmZ5Bxsu8kP7+
/hU00emd3k5IJ5ylBuCXc+zG/nk9/bHIBtxosHjv7bfCdyUzffLx6Qhb887PVlz7khOPrg8qhT2Y
ynywdDSKAqSpWrwA8BGCFyfon8HMavQteX2cVMkOK/4FVRdu9ZVHBX5bkKYTaKX4F+NVq6vb4yqd
HL+8sFTVcwvE0oRxG8oH3CtONpxSD7xIwumUKjacFn1CBlRfIbMldqkLhn0zWHdqhXS8QlcUBohL
NYDoPHtv5JRhQlc9JabXLDp5fG2snF5DM8uFzRu3mJw7g9zavdriF2+VsuLGHYbuvz+QH5iUWFMA
sZapysjZHOOk/VUh34kgnxY3TOkm0add60dbsWHYeb1Pu80Y9PhuoBPpIMuWAQlH3cOFSzitcI6X
cPQuYcolvFS+L2szkkszyXzEKo7j1qqEXrDdCfeo0JBeJ/B5YQZEWgrUaWdZaCX6//Hdt5ceKT1x
brsXLufcAwWRZcc1qbj0U2ApIGLB62X2Hhsbp3bM1mNNfrMuRQvVq3aNgQYGcTy+GZtuKh+GASVE
LU2PftbNhTPU71fzw7VK3BxbM0waDoAmwz65OQPU3lBEN+LlUr0LzK6nJGnyF+teOxSEJsyqMdj3
tFbKJnL8pzqd7kOt3YySCdSg2x+696lr40EYhQl0UxwLbWo9lzn9UaVA9Bi2iYwhrTethalZbkSU
0tXM6qylXAE/yu0OF/DF79/qtJo+fildrDxDpW6wxYr4ZxeoEP+0XsyXUv2MozZZKiQZiA7Yb1+m
8iOWLll2nC1SbAOs0CB0RLeck9tY633ttEneupk/rHU/eGCLeqC0RdeWcCTWNwkcjwGGgerEIrUW
CXZ3G+UIxsrHMfm/HCr/Xo36/fvLaFoRzBat69f5HzUhCAl7K2za97l80ycZkYrEz8EjhVxBtKTk
lq1+FyAzbCgAf38SPyzvxKMA/QIVIYJAobn5fik9uSkSoVENgk48CfrqRuGAC+P4kPrwQIUZH84E
yVRvyCF7EzC1E/reLKrT+TSMnxcu5uwJh+kPBh9UvgRyiHfzn4VBMgDPCDjLrT3GuyoGT1Gh73PM
d6ypXrV2d6XENr2/fUtTBL0osW8mK3QQv5g3cdSveyl+EZWCYvsSE1nH1W1tncJXgy1hz2RiisVh
Y1R1NVdxAsmze4fA6og4AD+WHvpGv9Wl/pW0Al8zr9sq/FR6T53F5nTzn6+NP441EC0GVwTZNKmE
k+WmReSq8NY8SIYIGwBTPMP8a6Te/vibOBo2pgZ/qVPsuzH1N/4YPw/pezZ1xFvH1boPErT/eUsA
KvQCDaI0mF88S/B7mEs1iEiiuFZWtwspMoN5Kdt3oIfLLifrUoEgNuvhyE9p9JSH5WPoT3d4OT0F
kN7rqGFiS9N63DePVmke2SxVVr31o319tNojJ44pUljCk0gg41TlvUFs4KxsEmzbypD8KTDszEr3
EXEJs8zkqw/jlXgvhH9d5TfsiWk6G0wihVNs1/yIdIkPfAe+ZCl4kCTyrbugowLBGSVSsqdQ5ahX
8RRiRvSpi1RYkskNaLI+okMu16+VT6NJ53Vb36cjP0hCadP44zVZ4a9+Yd7m7f/vKPL4AkC30vBa
4iVwTtuXCgMFZK3NcdgqrHsyp1gFdT2PmvqFVgxNb/wqSwrEEuvGi9SVaKp+X/e6+IzTqogCQkGy
JHP0nFZFvWUTSmlDmMD5mnhZMHqGLGPT3PRZcp0WxbJMQ0FLxHWvSFI0ZhyGunpTKYsWl8pZKIV/
1GkjdbjOhOa+Qi6sdyQEhf7byOMKpWA3KjqG47Z8L4uOX1MOYWDdomxd9GWMBrwtnltJvgKtuwp8
67Gw7INMuAdEMdZVl2JUEuMHC2fXMK4LbfiD54R8oZD6AdAeHwTImm6jNxQjve/vfumEWoQJcuPm
CDMaJITY8ug3zPTUuPmLR85jKHU7wiUoDoExGIXfFNQGsSjyYvztwGOgQZAcqXTEqjuG8UdIZkYs
mIluuC3oj2aJXgaLEmapB/2ftDLrkMjpEpnSPSG+kEz6bmfKY0HCcr63AqHxxf9ewWBe3ArKu3es
9dfhiEtLobW4KQAY+Dn+C17fFPPfl8SP8TB3g+BROg6syAybivn73YAaZLd+4NP+deazjHnTEudB
bT1k4YMdzbyp9Q5C1KJpw8aqrLlaVdIu68ZlXMcVjut47ddBMbjaByQwj6CgOXx5jDF6L11iIVnM
5MKiwTXN26y07o8WOzQsF0opTZyqJ+uaESO4Cwldts2k+PuXiPKqblMH5yN2Frefxk+piXyw3O5J
UauH0LPfsc6EZNMzPZHbByLkPwfSKkh58cHdN8p4FyIJD6D2jNJWNf9qmrLDeeN2tJq1cIWUJ2st
d+jG++a9C+LbpkcU0Ovdl4OLokC+fn8oP0YYx4di0HgzMIK2cNqT5zChUq/gsGzg49UMCI4esUas
rMkvhq8/kOpXH3alV70UdtRc+vgzzRM8BZUbikH0z7AzO1bDKuNcdkvkfXdWMA4MFLZag/qT5D7k
WYF2V/e2PtPz8lUWeTUXvr9odn88T5P5iWGrmvbDui21kNWPHa/ohH0OtBcSR0m22WX6tClHDPI8
nTDm+FZMGJNGumu0N2YMC7uN7pCZYTPQ4HjBeyh2UMvrkguXd5xlnl4eMU+Uboxkccw9KSsz3Eu0
zGAbjbENmNpyA3xszCUyC5M8vgmwSCIa7DacPJKypg6+G8JF2UNTNiHuZ6qh4KBJl283wwod2a7J
GrpOtqExS6+17K5fl5X8x+YcmBUaI8wLN/cMcgXs9z9Xf9KJEek+ZcZARlppO1dAeYzxnJfcyj6r
on/HFonQmRs8zG6nZGQr1AkS9zaapN4bhPSQ8Xk79GLiGKHi/f3CNPXMU6cXoiqTcfnFaeT7W6x1
ZpPn5HLAtpXIkxhksl79qybQocxrW8yfVlj+rsjBeReLwLfdwSifW6y0IHveq4SKBQXnfElDkmDo
hWCbEPNxFtD4U0TOK4vwIKkC5OzWk2GstFx/GTtAObvDGiG3HqQsuDQ7ObaUpyuFV4n0CszoGJ+c
7K5domupTayEm9rN3SSXuxEvYm0s90YmzfsS4nQpX2XUHAjS/dmTXftfvoqiiJ+qxNmlgG59Vdxg
jgpRUgzTi7uAqwyYB9pSvwGkv9GN6eB79TOUeXsRB7ioBGg5mUvGFFQohpuw33Vys24zLMsobIle
R7nCshpwudUNZOeQGXDxf5bMYCdJH0qB79KrkqnPOkVKJVpkvX+FWrsPBkT7gLzRkO9UX9uhteCM
n/RtaMf4kDrYwynMzeVs/fvCMM5t76qmA1AaJp3c6VBk8pFhd2b/n+2wJFWiLWu000uQ4l3RaOjh
9VdMkg5DBEmYhNmpofjDsUGQmWX7pjS85wLYyY4MdzK1LcgHvkzqXs4fR7YL4QtsDzgNsYUopbJm
6gjq55sPps4Qqn9XpHEetXD8xZ6bWs4Bq87YkQgNs5D6eEvFfgDXx9bLWFJY+cPxxcHvAWciT/pj
N/KL6WZEyLIpoB78/dac2yjB50wOCZ2J9ylSRywKytlhBDXsx4dal4Vf4gYHlXUuKTS89qqk/piC
S0y+H37h4oBi0AEjSud8sH6My2AHxyprw5Uhsg+2/UC8z0wrlIXJPXaadqnL+bLAgr21qm0cQDEu
xAIvLQFwwIpNpD1uLreFZmCfbxJv4z/iO7n2K+n99xt0pFWcvoH/XukJrhqWU6OplF5u5I8vKuOB
LmVwWQA/CISll6w/gRNtlAbUl+048oyF2O9SbY0c4g/U/RuciC4dIGcXtA4vS/BlGGnoJyWoM1Fg
pJlFXx7EOXn1FsJQH9PbTkIJ2dkEXxoEHEV0SLVkY0vBuIu5l4x7xxgHyyRrV5iUqPO4ZyBaOjmO
8TgobWWdsPAsSOhxTCYOkhBKoIoluYxOQ/MV8zYCEFnpHKoCerjWQkogTUH9OFUdrGnVy5bpkPuL
Qhom18kBeQNsSTZIpmaZZL6aQSao2dGX6heZixpoIsaG3VaRo5osG7jROuhjL+0IiplrBKPfQYrF
DAuDya6eLkA75wBFcCq2Axm2BdjVyYPVJjToiSe3rl14+9TSdyH27g7mPh6eAGXlvUrCjovuEQ/U
Q0FK84Qr+u+LSxMH/enigs0vm7Ju6bp1OjPF1x1xZm2zuKb0NiAGcTTKhpj0fBXRILdhfxv23UoX
ES+itB9ZbUqd0umpz2YXrQKrX0Jy3xah9C6rONhPNLbqvg0eouHOeKtV849ogbsiWcXVtBv0aBsY
/ZNahA94lAsdhoVjRbloNP1J+MD//u3O7S0GhCrOLUc4B4vj+h+MRM9k9Fy207qA4G6v+rdW0FwJ
P31xqTURdw22S3J06Z6e/Vgs5JlHMVVjpPr9Y6u6x7uxijpXxg0qEidLYE4PllnOZRGLquHV5uj9
0SVflpw3zcJLj8NR/AWdI10AjuKglCxSwKI77PBv+S2L28cv949XKXRZ8Y0zqMSE43LIFhUBnMgy
a9znAdK8lr4ORT9/KqPuTyelpCGWn8pNL2HkT+L7JV7Yj4RfsZVye7nHjPwx5D2peoxwqFWryzpX
dNelHt5no7xrFHN3zBpXzesSKCg82MBBTU0CpqEE8H2MQ9OYNz4D92ZAzGKKO0ICRuZgBdI7iPnQ
JnclxVI2T8PueEc6yyRD7I9jMUZLPOlZwQAi7yF68YIhSvDI9sH2BXsm7CyKj9/X0tk3BdAB+IOp
EvCHOOL/WUyWX0/hgCehq1qAXmn6YpDcYIGzI4d6HjgOGE7+rexuWyj5ValNhwQBjimVT4IhDW/v
3p6Up0Cz9kq2bjGNzxXzDw5p8+OoNHDEAJJ2oTKLt5ptXfAMhyA7CNgzR0s8i3VsS+E2WG25LsHt
PO8S1HzuoNGBFE0aNkGAPN2PbK9KgMg9ogT1LgMPC5/COnjR9MwtJ+m1GJ2N+FqBoayawlwWXbSJ
8NLNamet+OFat4g4x2Ty99uuiMb3ZIPSmUQz2IR6zpD3ZJPEmwGL6yYYyb+IN1VOT487yYib8pAt
M0251Y3PPsfQ3wDSEFuNwwC2NYqn3y9DPVPZ/3sZ5sl5F2l2w5wgxHCgICUCqBAGl/Uq+HEZ9Ylm
+HvdU13xmA1TeTEZiMwtLWUONS2SIjm0ZErjzLworPuwK1adfigwqKjKN7XwNr9f6vnHaKKIACSz
LLCE7wtVN/UhdupkdEmURb4JmxLtzE3BBNxTwnVfVFeoFUQp/xJ73jpFT9BR0uPGWZjtlQUc0tTD
had4pmGDk8RjNJj9kRdzshErWuv1DiRgvOiDXcLMQhR3ATcsFP0vnkQXbsGZ9h/IAaYq+xFI4XFR
/fOuBkHT2w1m9C4s2KVsVrdKFP8tOwljjeSO6BcM/fKFKNl6EMsLny2az5MFy2drNvWsYMnaJyvF
Nr1Wy1pJfLbIpTsEdfYlvrLBx+Wa8lDbaNr6zg1avKD6ZIMF5RJ97UwmxVdj7GLeXbigM0e8IZM1
A5vUQrtxXNr/3AwDH+FOlsPeBZReH0cnunGTBMFzjP9xN23iOKNqdB0ODBkWOO4M+zpVYPVrGDsZ
h9+v5sxK4GKwk4YRzrDulAyO87MMQ7Ps3Yr6xihwSaER1Kt+o5BrUZrR/e8fp4uz9vRpiEmWDDtS
lmEmfH8ZOrpWwy6N3h2sVdriZRDqzwH+MIIgASHkoXwqTNJX7KrbdF22jRL8vgWZpQm8fFZn8S3R
tQtM2Glo448oCTbkylduar1bYTPz22gn20vJqGFQbo3I2IozaCCcsS6rdZdof0xtWNZR9VjUpEmw
H8itR9I7lj+GfNNCspGG9us4oWeyeCVFzqXe4cz4kJcOPhfxVJTYp+Xd0CsaQnend2O2xrEuNqkT
3PiwZru7oDLfaVjnTHDXfB8xSRQvfzHM6p6ZfH+g8HghgH57zJf6/bEc96DTxwJ4bXLICBLSqaQn
GqyW1lci1UhwjybrVuuyGzHTmsnIvGEmvjNLWNVxGy4Cqn6cCQ4piczAt1FUfhWYPExaQE5I8Nhi
WMihWg8YOgYDND7SzWhF0j1iV0rKK68rmYBfB455W0D2+f17nJsJAtdqxH6x0VLHn5R6oxX0HQbW
OH5pIWQt9lqRDiGmpF3p7MxE2TZIPxkMIkSyFuLcJnzBixnUWckFxu25e8pMBMI2jS2ckVOlWDji
VaBl5uBmavoYpNI6Hgi1hQSAU9JKrW0Y5NZDkfZzHeCxxXCLbfK2t9obAkKYaULNj6ODIEZ1lr4u
/c9JKXZ9oDyTxQbDBMszJghEzFKDWb1+GAPnunFkplLqhd1bRPudvrNiiI9khAAOepOTSstnAtOC
fA9uL/iWjm9fmTmZoYrhNilPu+zf9I5Mlcwx5yb+Herk3XktwH6A0xDu1hjl1e/kIFyNYbU0iX5j
B74iCeYNvNent3IR+2wrJXyMjPzFZLjdALDHiM5FMttx6l+E1SwfRrfWSlxs2xciIt8aPf8Ui4x5
wrLRpcceqJYKCPvjt4hYDkqClH7X2tkNAdpESVyNGEXjTu0OU7NFjvZFasCVVKUvoqeaDOtOm6QP
OZsbwjazM7t3s1Xfh8C8atridhKmKF12XaAHgbdYz0tysWdx7r9pqucqFh61Rs9r0vXvZtc/5JNG
h63d8JdI+s4im5FocjWEf8tYf9BKZJCT1tAdVDTotrYXXTLDUWYjkPMsz78epHLhgLvMRlSyIHAM
eNrQXvhW92mk2WsIlyRU51l2MRRIlCIn24DJpuTwi8EGZZ3UBbXcx52XY+RSQQtpKTvYczbibsuw
hqc30duE7Lm/v7TniCKm4hgUupzQnAui5Pz3QMROYdLaHpstyvPjYFmIybLeX/dJfy0OpFyQc+M8
2UVSO0sgi0wx3vetXM/j2KfZndZtOl5H2nZo6p1JoZwlz1bxJmgjcZM/GF5wFQF8GmoGeVCleU+Q
8YDEWAKJ0WJTPMtp1fgfhPg6s9+/3rm3R3DejiRTaAonb09RZXWk1zUDFuCivOnWSqK+9QJjJkDO
bMI742KffeZQhy8CZ9hWGMXR9n6/obi8Zn0j00z7BCNVDNfFWhdUAIGQlX58ifR4btmoVJGM/TCt
hID0/fMG9GK+0TKzK6i9JT6jqxib+G7HfhQb6UrPhplq2dvfb+xRTHy6WsUwhwqeZcP+9P1jA3IA
mh4DK7fwtJ0jjKHqhdrFD8VArr0dvyJEAceitk5MdC55sBCNHLEzbxJ1t957qzG2H5ECGIG8UWj8
/y+Xx6Vx0EMH/TEa1/E3sMeEbXNkuhaC9KLqfvQ/jeCmb9ovotT8WZNVlPczgTBY+kxNykWros0K
pz3WAY+VR1vTI/MNo+LCQXn2iUESY0ArAJnTLR2z5oSisOKVK5xHzvxtCApk4j7tF918gJCrBs6s
yLULR4lxpvwDhiFwjNA3XUO5/f2RYWPZYs0aD25bpiob4J9iat5KBfx0GJ5SZjAZMX5trN0THfHl
hzHJxX72oYpsReapd0m+afC5TIt4afvlVgd89YAdwxQrkqTA6Vc9hFH+V2wdnmjYveGuiqI9VlFX
GiqoWVwV9zr9s6B/BAQjTuYwj6GZCJ5IIBFf0cWEPY4IELpDWfZ3uCQ/SRbTNVwuvhAVcIp/5Xm5
TFt9JekB0VP1W6sQEJRm01r1zUvQ1RH1/rbE2RM1qE0O7xVEzVOBu2lIcmKWDkdfmhJ9VmzbQnOd
Uf+KWnS4ktHdaGV7nUUguhPK96bHftSaYcoQTcV1X6n7WM+uqUi3CondM1+LN9kEY9WZDV6ew0uN
H7MJmhE9p2AqypAA6T0fL7wI4j08/RL/kQSg9VH001697nxJx45rdGVC36X19Idbivtot6XtwnQ8
38mBtcp9NIxTsrnw2eLE+vnZAkjFSRVM7GSPcJzBFGoj4Aqaq8hWb9p63Maduqp1V/CvFSHm6vEO
gqLbIh6rm+YCTedHu8cjRBLx31dwcqaGyTgZ6mjy7UEfCZvc2XIz7xPl/fdv+nOAIj5HMC6AGYi+
O2XiqCMewHKr8U0hHgkeqofDDE3FkjGd21mYIodB8xxFSYVTIqgZeI3SIC03rGU56q6oozqwiIRA
RVGEIlGft0W6sGDdXLjSH5sAV4qWFiQAKTewyMlxwYuDOQxwNqk2yasa2G7B/heKoi0D4SclgZhj
mb1IHfP3EZFKQPygPmhbWyg1mvTJKEYEfhapyTzEWKnuRi/bePGwbKRuWdj9XZG9G1jn/X7ZPw5V
cdWIDoFMeBvNo9rpnypFjaIG+zgbEyewEoMqmzC1Q5AVy2JIVpIVrn7/OOUHZnLyeSdD9bBzcJH0
vdENSsmcTe30NAWYzQkxR+UvYi+cl4QaBxb8NPG8Lnz6D9Tk+OkQRlC8It863XgizW9DQ8Ze0dSr
zVjtQ91bZENG3iZOSrROg+MvGuwlfMnZ4sm1wztoJVoP8S4ZWrGnxb90Q85tI+hYLSb5YsZ1yveO
GdjmY88DsBELe2a3Fw1HxT0QEwSSH/8fdWeyHbmRpelXqaM9VJiHOpW5cMBHOmcGpw1OMEhinmc8
T/eT1IvVZ5QqRTp56J3ZvemFQlIwJAMMZtfs3vsP56Jkkc/5qZm3mNROR0LJW+fzIJSIDJkmG2Q+
NrRYIO8XQNraqMnlTAlJDmkXIGbjwZrMZaPY10hF7HKKi+K5cBu6jNDEsbnYiesHLMZnJfD3UVHv
RT5nlAjoKluJ2oRADusy5nBAZOds6Zj6hd+OqxRdWVG8F1mhsJwWgTHGqzoerOVb9VncaERqddyw
73MXDHCMYZlUpjhyBOv54DVtHcw/pmyI/lTIGqV492gCojpuBbZetKjbGKYqQUUQiwD1eCrh+/vl
91UwE0g6tDk4MuRPEhlJm4YQ0zHUE7jxSDNc00LvtWhOABAgUbltfBrTdFsyufbmqb0q6XL05iJF
x6GHyyWaMTRi4f4aUKPpFnZQpsCPf/+U4oN/WhCAHzEwwote/7RHoqozwl6ZlrhlXYdq6FFFOa9Q
QzBmyLTgY78f7jMSnC9DuZYwzwdSoeB+/DJR6wSzgzPbshSMGKUyFlY23Mwy3Ru/WCoB5BIutAIL
IlZdRTxFtdcVoWmqHbQLyiMR8XMvQDwQqZvAoeAuc9jPI4iXMZrceBVj8IBztuPTlAdVOM5PiSBH
OkUimt8GKKUEGa+k38Y+awqtSwnLpeIYhuDLpcuZgi2bQp3g023JGKYqsrjTLY26fU3t/nZSDKTu
Rpvm8SRBVSnVXaXDMgwV4OAxdlawCheanRyhO31G24mJIeETVD7q3s7BmW/i81DRQcIPUlMvZWA3
ZbimELFsxjNbC7dTEP0Qu16sERvLvyPr5Kt1aUH1pcUoi4bDQfqH4pgTZnFFb8RWfwya6hlGuMDp
bS0qSLgruk3crMsgflCqbCt3Z41kYflgLEV6JPZyr45QDo+c+l9+HOrdJi0jWxGL5uPq7QaolXnP
6h1D6iHxiGApMiyAaDRunSYBTgVYLcX+XtHvRyd5izBHJuZT1sNnsdg3FtUGLiDmQXWw0IZRMXMm
RrE2jjRdBHOwM0tlIwgqIqgLpL4DZ+KNcViVIdRj/7zSblsAg8KdLAVfoZmZW6alh/vKkVXzFi8O
48mbsI2DJsxnXYMyjyedsg+Pp2JBA9of4tNZPcjLivxG0m7TsBN+5ytszl1f7t08AUWcqcbGDvQ3
YpxNDWwK8y2Bc1o4fbM5ntV+ubZ0HekFbkFc3w6mUB7G3FbQlFqq2NOJCAxR5kKngy5yiJl22/ef
7Msvxh3R5E4rGkcHG6kp/BLLMC7PkD1ccYXHaGQppAUFyXOSeroiCsK/wer7Yb+MbBaXDC563Boo
pHxcrG1ZUfx2SFlE3iVqtTibL2Skb5tePxHnoFM+CdhRhG+N/ipqrymF/CMP8eVci/s8oFUIR2+N
xXcXjinTsZR2LC4cosdMJ7sQructJMLCzN8CSFy+DpG9jaJin4wy4FFjIUX6XtS2RXmrtiaXSuyR
i9CX0Q14t+DciITukKjcRCGmk908QVEpoPTOVLPUhdndyBUmYI72IJBuCctyosmXj83V99PymXIg
drFl0KyCVPa5ZdUr0ZhbYgnmWyrEKKFTz2rL+daHWxf700kHSaw2/E01Ponwi+HAKkgiL67Lhz7x
zwGrchfQykXstG/cKbNR14bhu6KTj6nHjbhAJHW3Q8Te7al/JoJAYs/yPRq5ruVgn9muFaO+Kd9q
wMAABKlH3D0zyg4liZe2He3wwWz6LTjI71/+6ygKAQteNRRx/vZxYdoFDeoAg9Il7ZS3xWlY4TYw
rVUMWEFKpwfx94H+scnvizxPBPXvn+HLPfnuEQ5CgA3xMtN6HkEg9cR91vfHHR4jja3So2p3EsY9
mtIduWx8kkMgoNBEobhoaOCrqId8fPN8Rg7ADsVtC3WDKuhPWzU+9SNQdklzO84z3kb1QpwjoMyu
ECregc2/dyaELsyrAeNTkfNyuElxciHogn46AZ8EaO87CIygV/f9JL3VWD8Fc1BOyAtQFUVB+uPj
SpNRyzEi3EsDP81FWCeYJHHZeIPdO+2FbzjIDIjwPW4oVnfYOih4YLb0KkUkSVX7uTGhSFf2WguD
I03fz7ho5hL4i41ZLEK/8ieiaJRPAZd/Hq4cbsrAh1ODh6hzZY0ABMMJ7xGB7cWrc1gE0tszJmVx
5zvqpWQYqy4JftVquUN0QCDiRHKShUgYlyiCxmLjYHSfauPGzDMvDcw7UWORohCAVSx5CLhd5jCN
Tcv3vp/yr9alTXLI+1BUQIHi44wPQGbRuG+nZZRr8JWLtY+oREeSJE/2XmzmQsYjhr++H/bLcPh+
3IOzoqfWiX4JFxs0s057Jdk3oStpkgeQTS/7M0h+ly3piqAjTwTlf2V0FMoIBvRtUJQ7eGtjosno
0Bxrg+RkDmzg6hPARJyBg/FMludHUdwBgSmY8gKCfWR4EW8Olzn1SXxPUZMz+OXj8KFh1qWi4iIc
zhjU2OlwrxShCcXLlveB4RhwfzJovOOZlbbneutvQBXOC2RAtFVWqv0fS+Dff43/EbwUF38M3Pz9
P/n3XwVuN1EQtgf/+vfN8mr5n+K/+Mef+Pjn/75+Kc5+Zi/Nt3/o9Hp1c/gHPvxPGfbPx/J+tj8/
/Msyb6N2uuxe6unqpQE79vYAvID4k/+nP/y3l7f/y81Uvvztt5/PWZR7qNbXuMb/9uePts9/+01o
gAJ/Y6n/+/tB/vwT4jX/9tt18l//O3/5+r96QQKd/4v+O9cM7uQqYkWOoYlTZ3h5+4n6O9mmjQIf
aoVCzoOf5EXdhn/7zTB/JxJTJID5zo8sAlxTdG8/MX7XNAMYN3plqhB9sH/7n4f78An/+qT/lnfZ
BaoqbcPDHJaiZBBShH4SB5Y3lfCDI0/F5EKJBvxku1aHDDYqiCICOnO6ocRJqu3dwZIRmO9a3FcV
vLm6jG5CQqN29gE568qT3KQrNC+0lWXP5uLdVP75tB+e7rBMJ56OCj0KCoRU0Tr9uAH8sM6SspFV
ZO/AOusB+H6TLv98gR2eJ+VLEwdHRbGQACiO7L1PRRLl7VasQL1R0CDQDvGBbdVgQu9PiqsNGAQg
n+LFyHcs9KF79nXd6zEVyfFuKxPky7Xu1o/AYra2Olz02uDVISL8dGlapLWt3ZjA8oBA8+hoCMN0
o24sJrlpjkwWid5BuICMw3kjQ50HFkHZ4GC2yL3NOJUQx1C1NjoJ2vYW9SPNI5pfKDNWA0nY7uNx
tHewQn4Ykymfto2xINNNVtMEW2gw5YshdhrsLNv7vojNEwN3nx3ca6tB43mYNpOubf0aM66xD9fQ
dKtN5JubUQqSlS85z1jLQunK4mmdVNJu7tRsp4Nq2Ct9lu5mVTmlhQAryDS9kSvOypyaZZuUDqrn
Wr7ojQjV7UnT3NHkYSttMC/VCdnBqFZ2TQ9dsUdMLJSDc5kG/dpvFnVcRadxdBvr8bjT/PQ6qXVc
pCepXmQaWnlYji/0vq63dlRnXpeF6mKaNJAQs72Es9a5Ud4rSwXdZyVro12T02fqU/MGAzVth18H
DgODskfsxPKlbJ8ZkrmCSPZqDP3oFmPdLEcJ1Z3OMe4No8ld34ltt6txIp17IGZ6bv3QuqQDYjUB
yp56LJkNEyp4ZLVrQMbtou3jm04fbU+S0nZnN3uYpLOhbFPbmL3W1zEypnOIu2OQL6YYWM04d5so
mXLPL9QTpVOqkyTE7HBGpXndIqmeXCqNFK5GyaxoCyc3WERfTD7KXXMV+8yQ7aVaM3mtUu1Sint8
XnZ6hX1J1akPCZhrrxsp+QU9IpR8uizHDtDGT3tixcr0AeFhxwiPjGy6INZOqnG8QbbSdOEWbKve
wJYSq7pNVu2VqHCWA5ZSuCOs7BnXs9YEwDph0Fnp89quyxNq3vgiq07ljTMqNbYSU0hDE7GIMFEc
Nf+VnhbsIMPa1+O49rvOX+G5gietYmI53xUztnvckG21AciAAGGicRyOmMbORb5uRmmhRZgfTvIv
KOsTwazC+xxmzLIrzE2kQiWSDC602iKxTZTHxpVxSiVrE7SpF0zBTVF0T7HNosmVyyFI77Q8usW0
9ZamwbOl+NdqI1EAhCdQFvdValwPqebpZok0uuP2EYw1uVyiBOtNhbUALODGWOoO1eBWFf8s32Cb
tjZidWUrkN/MYV11IGgtdWHbdKw1ez8WWF/Db5r9ZK/40h7Y7a6eaNT4uLQEEEBC5XRA1C7VcuTK
+xXVsHUmmWtKuxsbCg/9JS5MmHEa+QlZ5sqJsJZjIyCNslB705N83fUIuXjgSjQuwxzjzelUgp/V
WaqXDNBUcBod55FkztNQYcvCeDOXVKMVZ23YOZd9/NGIy2UwrhR53iFBsIYqiHVBCc0Pf8Ie5bu2
WavFSY1JGJVo3jNaz1bs9RCLRnsP8W/ROy+5XLlqEXExbi0UcceTPpNcq6lcbACXlQ52ccL+lelJ
0Sdqs9JlpJXB72m1vdbxT3fsateahodM8ULR9NUcVOsJWliVhNs8kU4sDF+n7ja29WVv1OtQJCVN
u1Ob5touMR7sVX81Nz/x1XRHNd6gnI3mDpmoz3s+AZxZdPQGFtpoeVrSn3WGw0kZ7PsQereE82rj
rxUTl68svBjczGkupiyk1ZYHp5kfa2IBqpyqwJfolP7skD+TajzCHBMV97SZHnSabfwzemM6zgmp
ikxCIg0+jrDlpWRZ66GLUILIKlq6aNV19Dv3VoIUSY8O7qbWe+dMzVLnLNDWzRQaZwnyWFtJGYVl
8I2UwbmjXsgNFdKhiySAvQkME82w4jbSq/RiRpvmXIoVr6k5y5EDhjHBTb7U/cZLLH1YTdpQ7vos
XumQHBaSj+dYowWXqKUC7AIxa07RkwzKx9XlqXONOu3cObLXkHyKtC5wxZbxvJfwg4e1GURnkdo+
FLq9hGalrJRIaalG+q86Nni7wSDQ+ZWER+xo6JeaPZ4OZunsMBvDFFaFSphoA57W4XgOKRfTn753
sDbt5YtoaNdtVzwauS25PAYqSX2DCxS93H3TFFdpRh+6AOo7OTLicxptNaipjovVjDzgFBelp6pU
zicRvRbKQI7X9fa5PhSxiy+9so/VzNlYNqhZCwf1RaC2zZmqqhG+T8HPQOqTk1rSEbPT/ZNB4zga
wkjBa6e+keFWgpsproscEJUa2Usj0aVdGgzhopRTY50rBuA66OprKLOGC5+i6Hz5ZGj6aqvDRdiq
M3Jc+pQX66LRTwMdd7ikQZMnSHH0jBUVItcDkxdeqPF0X1V9t0586Rcj2RuWD07dBoi7sjKl1Whm
zZ5qV70fMBdd6gOlLAQ0t3LWwRmT58Grwkk6zRTHP82tXDpNxS/KMCjbqDTO/vr9MVVUryxwLGFB
lDsFhxV5Ri9S0+rercoM8IZDa6KTAbl0dviKO5B2Vqhzve0MtCOpRw/4gyWhbrqqkYwsY4XjtEmX
2VBWBM6ICafpuOZeaGA6oePilzfWZkaRFs1JVM3eXIf7BlZCqpd4jA8CKmnWwt9s1Q2duklAL6sq
8NrcRxhGsv0f+pxQVJKmlWQ5KQ+vrRq6Kmc15vJjlna3kdmY+1gef+TckLm0FNqukSX1j1/qjC9l
awXSV6F2UotfVPyHA1cO836b+0rpjiFNmd7Qh/U0JT/GTq2WVjliqRwqPxkkdc0yfIxtqdqqFMPc
asr6tdk+DRxWyBdIilebNelzqU0ng/0HxcTaQrXySOh+tDMaZWnZ3uI3y00gyrSt0yfhOs3zid0T
XsIl+dlZ/oTR2VS7XRcY+H2P2iKMEwzXMsXEvdiER4MvjZ9YqVsELHGUNhu36FxnQD6kHyUAW1H9
Ay1TKJ+qNq6rcvTXvQl0Z4axpLbGTYLI7gr/0DNdDlG87jraqcJmVqlx9nbYLHZqO4vWMpN1FM23
barbiLZp6079kUTIhMYQ6N0p065k4s020ONr1UDnqMO5rJ/K0UVflk+alTdTWnj4gmgLtaRrm2Tp
UxoLXWZdbdxB0x9UE7tDJ0DtgyP1qgOoAI0sBVqdJqsqxLxW91Nl3UNHs/JzPepvuwnbOI1kxQ0N
+y7TccVD5rTeTEgzcpFG4lnD3hLaBBc40/fddjZLD40DlhR1zWyNyaXs2rO9H1I0ylHXvCsLPdxN
yG7XCNAv2o6//BGby7q97nQivJ0N/qKea7qDVUqXrOHppmk7zvhPGQ72DDY9a8Sj58QbxqLBrGvG
3M0Zik2Iq6mKHLSeFv3Gfg7s1sK9cTgtVF1dw/Q0F4SYq3JAkb8qTU4inkkcGr0Lz2L0ZDi50Ogd
zZukXNrACHXpWy7qKio8kIWWK2FivegUgmExSaiuqydNnV2oAvUPe9D2BoVCfNTq+BsFuxidFPzF
dGRgbN6qqgvQuWxCzvakdE3nwQgMpFlN0XJEksi2BiJS2CywG0qWNuwqsLXGBkubcpW3/pmBP68L
s6/Cr9RtEjlwC73AsqKwcfsI413v1Kan1wm+Y2ESnprUOuMKa3q73LeZUnlY+1YLJZpWRWUZHioO
6bpFv7gY44UlipMSrIMtfqVeiRY7Un8VFgR+vu6nANxfol6i3vAaVnjxWnZbbdLRzkjXAKhiF3Gl
NdKijVJamxqX2HbOHxRuSetWbZ7CTn4tB/3FbsiD+VAb25BKNxyr65gKC5wR5i7AZHwRgRVZ2Y1j
oxoauHYd/pD7XOZUNXwvBXbgOXF80duI+DRBjKkqMBhXq2Q0M1Qr9Sp0HYoo3kRRAp8iLQ002dNs
k2KZmxWxwl3hMVakfp0FU7VIGpy3rWSiqdir3PYDFPJxCjkpqhvcnPnAlYrhRWK7WebE9Cx8XOAx
FIGfCplO1pZCVwrfBo6h+P4fP1WhzrhgBXGUTM38ITWbbBlVKL35OTLs0tCd9dycCa3SJivxm22B
pDjDSmczeUP8ECQ6QqMmSZFvvjgJ1B5uE36M+IFpxb2XaYEM2jLhcgm9E12u9Fqdy9hrcu0+7BOG
yoYWVEZ9Vznyw4DvE/aZoLkkyruSHIYrJ5zvZlX2yJ7ShZUm1tlgxhv86p7MAAflEFmeBDTVMsnn
q4DwtorMcliji/GEegZKNzVXIl9CzLzUs0XHgbsezYILgkZfLfoFHCfxSqM+6zLd2Tihhtucjry5
bdfBipYHNkhy9KKF1b0ExdarhQaynUN2SCqO0abrsAQ0dABUevMYWNhW+hLG3cOg/tQISTIZ3C5T
92+xdRjlzZTX8rZEwZerM7o3hvDq7vmUactzB8Dq5xLMpd9ifNeohDSt913UXsutJFF+YcxklzwE
1lUyaM6yiax6bXDeS2Ewr1BMPC1pkEPAQxCRovFabzSwW0bgxalpY32sPI32aJxoRNUWuOYuH+sr
2QrSFSRsWOh+a2F33uOCFYQzQ1ege42SFWpluWc58xqRi3ElZVPmJlTnCFw4T3V1CV4iL+4iFTdU
NGpvqDZmuyw6B5eX7py4fbHAcqxnyVkhvPCaoqZkUFjFxtS/m+2fPUqJG6NonnQVvbGuqV4qJICD
pIEG48hs9xrndvbHzjFihG81dW/G823iq/ZGM51HlCrzbY/lXGw16zSTEAgY8xd1TId1OmGUXBfk
T+bckOXppomiII5vPmpQ31erRNPhfbWWJiLaP+gE0Pu2ZOuwcwcVEEcHZeKRoWS0LeZm0vgwFeEx
vZ/Dkt3bOJoA+oL7pDJ2UBXW7Rrox8g4eaSGrhWRbiWVcUXB6q6Vp2OaKIeF/7fRyM9MtIYpXx4K
TRYWRgZDn5hUNthdaucNpUxaM2McorjOfN8Hz1MxHuk2iG7Cp6l8NyiF0fdoMLgXFQGcQaVJQ3Ov
JMRXm2IKFvVkegoJ7/df7ssZfTfcQRFUTujtxkZquiKRJKVDQrt2aZAuYlU5VqU78mb6xzdr8rFP
8zY2YUOSl6XYi7BQFc/oblVYGJwHi8I/An0QTYpPk0n3AJqELVNQPigL5p0Kx83JTVejHpn7oVv4
6Q73QDfAQNQJS4+1fGRCP1HF3lbNuzHFB37XXaehldI1ZEYHVXalmQ8JFT5rMZGUGqRt8h06TfSI
y5Uqdm3QbKta3fZqcgk57/tv++WufPckBy2cPgYLy2HFrtQyLzBgJTbdxk/i5ffDfEKU/vHG4N0A
fOsAyURx9t0bV2mjFz0VWDeb0cOETUq1BO7aQvcTL+K0aBS3sy7jSDuyoL7+un+Ne7BVwsTIZ71h
q0TIdnN9oGt4b1qbAnIUd7VWPuZ48Ako98eLCsgE/TCdKvnHFzXqxvERdjRd368oCF45fF1DwvLc
CpfipWeBdU6GlVhdfUo9buDLB4ZnCZGffyVO0FZBEpSyN9i9j89ScmtAYp6lLWpsTTKeg2XErrBN
Tow6PzLWp1bk24sLaSgHprMDbvfjYFKl6eM4Mlgf+BiM32n9WgYCGCeK52Q1unrzornprCuxpd4W
1//bzhuMxqh8eY5+HnbWPnTr/j9pvVkk+EA/3+1B0d770Hm7/a//1bQv9VPRti/5+wbcP/7bP/pv
qvI7MCMKkxyW4DoBVv2j/6b/rulgCGUZDAEqF2zZP9tvpvk7jTUYV2gTOlioiJ7dn/03U/tdR6Fc
kGBl04BkY/0z/bfDkwf1CcYVWGCWFVnlwQIepLGWAcWhnaBIazB6XuBb27b9USvy+t3kXPwR7z/0
0g4DxdtQAM7ZJlDjtcO9MuEMYjawYxFcbE6BmcSLrHeutPQeuQCGzMHi1XvqGd0vac7fnmOibioh
xkav4kQZw18xrL+QS9qRB/vU5BNz8O7BRAR/FzlLCW/JGFTgMqEAHyfjiTRmV8iS2gEt/lNLK25H
lURzOoYtOLxkvE0I10N0E9EWRQ/o47ijXVpqUmfZcu6183qk6OJYP7LW8dLkNUnCu+9f88sv/W60
w3NoCictiRmtnUFE4RQqzyVFgGqlauXlPzsUxEQH4QHVRIjiEzc64KJfFKaVLS29utBDc0vOdVmH
ygr39ovvh/oEmcKukP40bRio7V/ApsU6GiZ7ypdJl0Ejhgo6pjho1SdlRf0lwO1pnG6wMzwZh9or
uXiQAhzhAn5e2HTCEeVC/4PrzadDQKZCOFQYUSGB1T7Kuu01HXeKubpvrBl3kfk8kY5xMj+dBeK1
3/rlgquC5MDBWZBJzVC3aY3QkiNh1G1d5ap+p47DrZjmBmzUoMluMzzWofxqwBI7Muuft4wYHg4x
XXuygEMEJc07REVLdJ5G1aEvLm/E0L1RXhj0mCh9QlNy7tEuvEYc5sgX/7xruLXwpZFMF+y5Qxaz
ZcZ6VBlKtuzy6aEjTKV1LNGtrfdidclO9/z9ux7mH2KmYfgLNB7779Mutf1xpsZjZvCYFqkV/iza
blmirOqIJmwr7+SqXGfZMRjm5936cdSD3ZqNlW4PuBIvbTP/ZSOe7Azq+djanoGmyz//gogkgvAH
egcZ4+AC1yRN301dTwkEIYp6WEW+4/WzskohGSLAu+6s7orG6BFo01cvyK7VMAnjpDMO4a+h7Udl
gijo0hm0nUMYCubxJBaiHUO//f4Fv9qfvB75FZc0pEnEo7yL7wEuYVUX4selUzU2J9SG9cjri3yf
FSEd0MEd8vjInH49JIBGzEwB2BzqeCaBqY6UL7KllgRrJ2nui7zZ611I8pptQoneXmbOR9L/TxuD
DWmwG+k36KhU2wfHiR9poK+UjuoQLmO0UumD7vQYrCgaZEo5HMk3Pn2/g9EOFugQ1l0eFNTyG7M4
Med2JQf9xpz6ZetnR17s02SKoWxBJVQc9H0PVWWwhouV0c8cDxlt27jrDWeNeDMMIRiQm2A8ZkX7
5TwCbkFXl4sRaPiD5RK0Nd7mueMBMbgB2+NluvpkFg+5EW0jfT4CJT1MD+HV6wiJcI+jckPmdjCP
auxMQ9cXjDbbJ3rnvM3f8Zf6fE6KcXDtMsjBOS/Mg01ghkgNWhPj+Kqz0ajb2AkG0yZ2aWfJpJ9X
SbOOpHklYd01xxHJ3DEs46c4evAAB8vTbNok7iSm1dSR/NRvx9w/x9HTg/XqOvlrK6OMoTfr77f+
p6z4bXrfvfbB9BY1hilBxKg55cY011wjaW5ChCJEuDmbDNOlPrZq/mmndF7WgtKtQEuGkXK4ZFup
DOtZqh3PSeMrNfT32oT7X+pvjShAIp9d+f17frWKwNAhK0mdjETjIPlXR7sakwC3pQa9O3oAbsH3
lFpz8383zMFRYRd+0BgjIaa08LTQBjfUhdJwcuSrfVL/E18NGSWOXHIc4eP9cQumkt4GutVwDkXR
lgbOJpGrnYCB1Ip+KoWW50jZMm6xgGfD2I0OPM9xa6eFRinB8q6yjd7bLkfBZpY0V0SlRFdWEGhe
ozK4kJJTWZ/P0W/d2Wl5PbfIaDTFDbCjTcDKKC1npUa5S4vzRAuKE1KxIwfSl6sShT0BKKQi9pZn
vj+RUFXKwgadZ7Ao0kaL9mqgrxMnXO5VKdj0ar/JxtXxUPNVHBXVak5AKkSycfD1oJsMWVKwKOdq
epTMcSFmzqG3ICp/RVLsYxoz3y8Y8aHel/7ePiQpLPQWajWfSJR57wx2b7BgAhAPaRBHCzvVNklk
nqkAWsxqvv1+vK9OJSRAVdTvKJHgnvFx4Ux26ESTzD7IbNnTM+zCaKrRKgwzZ//9SF9NJkQuNBJJ
3ym5HQSWLkur0q5N26vaaOnX2towS4qIKZgg240nedVYx9KqY0OKCPvuHlPJJbgDifwiA7IHs20n
FHDsIFsoknJqeIVzTIPly9n86x0PpR1GFfAoZmf0ZZPwogfzOBGgIQ/j43js0P1EjxMrBSSy2BQW
eNtDfH8cI6yWFxbJk1/eUEm7iNoBFKdy8rZQFeUckaSzMOzLRRKXrlxHEAAE/JBWZwPcK7mDrL+N
U3yJCBU9JJV8kI9cWb86wd4/4sEnhyyGYkcBMKKJyy2df/w4tKXqV6tZP53S7swJ+6X4FP/KQvtr
Yg6+upIpWs9nADpZx2cBIE6dmBQiDy6ySor5yD7Lq++H/OpFyaYRmkCsGzbSwYvWI9yVanYYkhAY
DvLJBCZXhF0B/6pm46zoi3Pa4Ue2lMre+SJewHOAk4dQONj0g0bIrIQjho+hA9YZoLVarZwu+qnT
tY2nfRPlD8bYn1uldJ2bsG2cHp8ES7JfgVK4VNhvzL5Hcs+oIP/CWUGerpH0y4jObKrIzwOOx4O8
nnU8USy5FeR6nHo7B9sHgdWNxl9K384LpdNx8IMLIxvOuXB2iabiTtaLeUWsPi1nf6l2OvY/NLYj
OX9KS/9KttFMQ2FjUXa4LYXGY9k2j1XXXiYtgKHYWvFEbWVXHhetwTXbYAlB+QpRrFu801eBKoAg
OeYtKF+/ckNC8Ry5Eh0l+UpSLxDTnyHA4TcNqGmrd+ifubKNajTMeqyklFZb5Ib17DfBBSBNMMCt
75q5fWn6MSaG+VUvOc7CSOtuIV3rvn6RkHktDEl/lLvxRyENiM3lISAiq9yWunQlbDnTBsii1A03
QW973RSs2yq6CSX5ufaFRqGy6kcdxAxK3nOft95gjoNLp3fwaKD+UpMbO+0u5qHzNGoA4rf0Ab3g
obADFwnufZ0sEWMTauXapsQ+x6XGMLq21jOh/Ss0cmT0FJAm4VS/qEb0nAX6Jg4IBr5f3hoZ0KI6
eY4KsHShUfKcRnUOuQCv1PGZzAhd4PksMvBOn7ZWrgVEhvEqa3shzQ75ap372eCFfvLoj/gL5XH9
qjTl61waj3IcbypJAj6rO9MC3NHTGPN0SXeBMgYtxkAGfJedFkqqLfwaCx7d14DN1HhYZhVwCFN5
Dhv8a6xsV4UYTCm4g3pz+EtPsF8H9hpj8OqoF20Z30VZ+iPVnMAdDW6eZQyqAjp/FKBNR1VNXgzW
fdnWzw6Lfo5roM9zOizKsN+kZgqSqbkZ4u6hnsPX3mhP4EM9RWZ66tf+U9GNW32kuBrWBKfp0ag1
jCef4qC8yYAKVV3+KJX19eh20uC4b2t27E6KHKKnwXprFZDrhZbcplmzkrrxNRP5SKMGa990FmqC
ThOm67+CKEOBjyb5AoBAkYEg6FFocEdpPI0Sf1s6CvAj/xSbM88J670J3VtvjZ144GoCpWVZ4a1S
O49ZOnOiSGc0d+lejOOVlRu4gM5IZsnpI8A9zEbwQC67DicjB7y1hViJYd/YahR4vQ0ScSyJhwUb
KusUiHbDeTYal32cgarNkXvLtDvNN6/DskepzATiaCV3gKNOjay+wefvFa/5Cz0IHpQi2xklthmI
PluaG6m6207OfSV3P5oOb7NuTE6rl1kPXkl6H+ve3wJuB5zfngrhlCq1V05sbH0khxd+C/zP0E9m
G+1zpKjfhitCbDVY+mhynRg2pmjTXeFHV921n1YvjhI/oq4GItb3WjPvF3h8/bCkZBvw8nGYrlND
RfmaL9oYoeTpVlIt0hpSnlIMLn33635g6w+Dp5bhXQdZ+m0xFarB8pqS+xkIgobslzWN7aIMjNfc
esat9YyaEtrgWXolNjZGOdFCHZULpHR/pUOKY7iNlEM8tPfDqz2YMBv96lcMFgNCMEuhmbNd2Bhn
Tg6GvA9VBA4HRNAbDB3AQHokIxMaKNB10nC+trVqn8XYgcUDOFyAlr+CWPlZhcaibosYQI38Uqn9
qW+fCTp2FtcbVQCSAwcLQlAlYd0/DCMmsGp5jwh46jaK8joFvTcZwEXEokrECpHbvcHFgMg0Yjst
X81pcoVeRO5id7F9jYrgpLcKYa9lV4St0Aua9LLIX+CG3gJiSd2hAIXXTcm61M3ToDGffTTHaQLE
UdECRtbuokZ6eVtJKrcupAOgq5QhiVB9mkg2NxJarqO0M+v2wTKAY00+dKYqHRpsQGq8QuDs6W5l
TA/IxmFUntlnpeRvc7DvXqUBJ20tkFlBgUwksQ4M27Ya8l/V0BULo0MmWCDgWnHoCQFLzQeWJaGP
uaC3tAbD96LDjcFS/M5hU3ZN2XuyMv9U0DqGTmsvCnGGGO1DWnIrzuOXyTGuQyWwwbmf6w2slFjV
79UCZiPESg4KScXwQYphN+GcAipIjdd6xrzOGexqFEeWJvo3k4WHDEh1PbF2kl9Pi//m7LyW21a2
dvtEqEIOtyDATGXZsm9QTgs5Zzz9GQ3v/9imtaVa+8IoEyTVBNBh9pxfmMIidGUDDcekRAwLwZZS
vmvBfLr1SK60C5bRdTID375oml3jjgyjmie8iZ+kley7BgPurK9RhopBfQ3F8qhmnF6HhGUcmkH+
DOae1FZys0zVc+Y45F/D42BYL2RzvppIprbG/ARLx2uY/RXbKzrtNpxdC8ZHpTLHsK427hiBKJQZ
8ZCCapdV6WNp6I9mAdhPVurnSquBwCfBt6GSfb1sXpIlvGhNch9UOqg6+QxHG51Srv4Gs1A05Wqn
3ihxNG/rsEaorWLcQE+LN1KuPLaB/T13KrQlpolMo6nt1HRuTlH2mTKu7IdGu6kWXTDJUOCMGhbj
sjOeJ6N/khoAcym40gwwfp3lIJykfD/KZofD4nLT4bix0UNoN2AZNlKjA1CLY18Cz+sNVoXVoyBD
jIDWtnLM4lhqlb2de5xCuhGCRd1+aHpF3YxtaR6a5NwVrGCdYgQneDIXJZgxL9bUL/Ns7qoqsnwQ
iyioKkjtQI7II2s/KV3jNmaBBnO9XPLGIja05cNYDqpbqR1QgyhGYl/NzqPWisi1P+ogjcsIoo6g
HTfFsJ9G/SZOZMB4c4kS2RxqhGMQJ0yeRJlp+VkuGoCwBr28W/iLaeZ1Ymwk6gShslO9ILU711Sa
yCvAtrVSf19JqackVbG14/Q+yUbUm7jNqlnxU+LlNie2sCxWB+7uP1qPOWSDZ4o/xM33TlX3qMj0
bquZ1kbuuI9xi1tRhE9JMYOsrNPym9ra6cZKwNrpkrGHxnUbx4W0q1WyIbNdHWcJfHcoKf4UaoWn
sctxe4GtbTKKQ1QY/dSENmRl84s8x6fFqCN/KKxxky32vGnb4TTFS+1GwQzmsLEMt6wYiMiXxOie
GcamxkaFaCnVN+YSbssWpNtQKthf6TgTmifE8DS0zQHCQzdA20ljYS7KUUa1p6m2C/y6Jp8e+xFU
RubkzzKLfjjRI2p2Aps6b1vCeyoABeDassvCLWb2WDoShedjc67w+nJkEPOLPKTY5pk6Ovf8z/5c
zgGMLjlTb1qyKIdCLm9KR4vgps2Vh7BbwlzUJeRuQUeCRLVApuO8ojI+cFbWzGVfy0njQkb4hJY7
4g0SHvLgLYPpPKlV+MmOkm1kN/omxjV+0xsBS6Am+IsYbWeG/jlHEhIZjBY9UuxRdeOlK42MHXKf
EMpX+SZL+mhfYsOoOlXh5n3z2KTGrkns8tj7SEmYWP2Y2bdOze8hxgJRTgnU9Sx9VsLKchV1BLKE
AiBISVgoKcqSisPsmkeBu/4qKehlb65N1pv+xcQ/d1MBUd2EYTd7XOkYGh8B4GAoYRrdLtebl22V
Qx1tNCfejtbTFGIgRBIMg4O2AkluhUyscXCL7we+XxJ9H0LioYyzuyQqYTiFmY0WJJBMMP5LwQ8V
Lca9vpekut7MhfUhzIIzYVG4t4JscaOpn72QecYNQ+dxtIipUuKADMeCQx46MDf0T31gH+UAiQyH
X4XnTI+Edhg+x3N4YCYZvVGuU19Poxel5dZgoNH6SW8dlTFid0BRtQMds7GD+TvBue6VwGE3daxD
wzIr/P8QZjWredlIcR0fbdBHZYxeETvABrKMkHPXyhsTxaSoLXENRSyoa6aD08qfdT15gZBzn9mS
ukvT6UOHSJ6ZVPTJetC2hX6JbUiTbNnKZqpAwypCMT51zTqHrYjtwHap68XFHiDCloidYqXlGpQ5
mGeZEc1uFu26Fhs+20nQ34kGEnCb3LI+dCmEQqPCYm9qGPzc4TPWnDfaPJ+byOxBDGf/hG13owcs
XItMrJQPY+HLEPdI+mLVl45I+8hcXowUdN00pzad42NULM9tjk2kJj+ay4yXTxTAk7Vjd9YiCaT+
5JoS3Jhcyj+NVYXXfTUUPpwZdWNK9o2eNw9FQ25XVwP2f0W3q6UfRmaU+zmOv+XJxI4Ri2DXVrkh
5tDNG6cs4I5hBAHMHFOcVHLQFqpHwKhLpyLJtDSeLQ84vznQXqHsx34yoaoeS2bqo7Olbig/o8HY
CXWp5LvG8EClwE0g3XqKiENJw+3kUoK+V9iZ6zCF7ZbBanB8a/dSXe0JW8Avz8Ds6qpUPacN99w/
CMmJftFUPGXIMHwMKsgNgKBhiEpzCxBwrrY5TDVPzgp9k2aOgUBiJvkUwZ+Hwnk2+B0RBlZbZ5b8
zm5r30w02TOK9gP2EALK7GBFPGJVbziZX8aD6ee43W80BS9OfYK2olWbIrRVGGUbcveFG8Cq3Rfj
96aTgu1Up5rgqoYkf5GawA3Hb4og2+pl+ADX70tQAGVXgLbjd6qwfbQ+Ay1sSQQk32Ml3Fa9TMM6
huuyzFqpLem2VY3vklMDNIdvIyxlCt8u9AAy13I768SXQ921m8isk50yhl9I9ZhuoTaBB4HtUkGo
2Nnl8Ml2Imlr9s6TLrfl3oiWSwog9RAgkZgBbz/Gau2OC6jkTO83rdw7+6g3v4w4aWVhu1GWXvNH
vf/O4679okmXTThCmrMWzGV1IfVDUkTb2DBz9uRr8c+wWKKLxd7K7W2bNMGpzMvTUAfJ2Wm53Fon
MpqSDbNNkVXVRq0X/MhkaC5SUp7tCqx0PuNoqyhim2+x3OQR4Jp2Rliy/sx8FhWlskmyTt5MUBS8
aNrJVlPezIAIZz39EbQSLNOY/YAgRJcEedxh7LXjqZY8q4hkF1WMA/y6D4kK9zh+kJuhg/9to4/U
hHQsoSQQJI9pOx6dfWvIZ3QNfxhEPOynVMe1k2ORK5eF7UKmq1tIZ4NgDnxtW/VYoofvKWXGIwyM
i6Rhnb00U77VtJLwakgWVy+cve507CIQG1Ere9j0Q/XFMpofy8DzDAZkV+1I+loOW3SffpBcOYaR
eQy6DlPqsdFZN6rP8JOYZIbZYAtdqWhDp7XPqo3GINrlJXZHUQdvc2xN3MBSCU7MpD4vdV650Zg9
N3EseYsmPSR6+lUJtA+4DPfnToZYME3fuzF6GewaldV5OcGkDb15aD9IbERmS3aTPLz0IfFWKTfp
ZgwSWDiJpCMGm23CNClcTVtGXwnIdliT+SEvXnIVST20CIi2m/mAsU2+Q7cYt6gKFYRAvh8t6al0
ypNSBRUCpjNS7k720KX9CSOs0WPCvbMC9Thn8zEw5wBd3qHYpCq7CEUCHz/36sc8SO/sKk6wTcTE
c33qcisdA8MKthZAz1RFggrH8cemg92pkMOB+gQVr7mFx3MjeOoWabZNrw6G2yrW6CkdgvZh/cEJ
Ko91zLfMJnGrKhi2BR6ahiV9DCfFZA5GSasbb/RoOCgpPpBQj7AWmF/ovh+lPhIP0vnRfx1IlG6S
HAc1rSWZASv4R9PKiw98Cz+1XIv3aQsL2eo2mZW4/WBGPixb2esibVPNP3SLbV072ToRu31jgHqj
TAfBYXTs71Gkbwcj/Ke1YOP1FSW1xCG05N8kIFp86X49lEH5j9YVOFykpfHzlCYRFw6NcrOeghCN
+w2Scb++E+coCyxd/pQGzRFnweCuwmBv76i14iqmER9H8iiOPkVn5r7w5yFty+gci8N67tfL9X/r
OTaA5SbXpeq/f/fXh3swLMdKi7E30DHibW8rRvdlPSAELuFaqpHZ6RPEK/CAqHeS3ASL++tDZqAV
W3mo4OOtn/z5flCF+aXRL3D+l5Q9C5DbtE4pZK2fWb8N/VK6JF1TblWsi3/7i2uz60eA1hQXZzwn
faukp0TF0wr2aLX71TrIA31bj4wPnFzqk1OFhG7mYH9qpeaHXATJPXke+6YogN6u55tZyjfU4YtL
0WTho9zoDwHL5qceoK7fUTs4zNokf5wSFWUqzpvope9YxmOsalFwyNiX7su+V24HzTzrVtWeQgMC
IGREU71JlPtuGM+YvlbuKEX2IUA062Y9YAOIJZsy9Dthwof+N7TEMU5ivxvS6XPBHjGS8/JbqfYv
leKIuUFywPt0wZ2S0C+0DjPSkRmBABnyWF7Hwp9j3JVOBTCnhx1q1MO+AYfh8uDvJjhS91GZy/fx
oNkHyeTO9SacqcxMzqkWyJdcHAqoIxdk7jqA/nLo/3xjRiYiwQq51dTMhyucg1seml2laalMzmCR
zwa0JhMyuorV4V0fa+aDpeTRfurtfpOEyVYeu/pgtOwpnChE5qKZq0OhrGoa6rLVbTiI2qQ422mB
1qQO0oA/XLJxlKnbLKUyQvRn8xVQbTWGQFIOtSOVe0VbjNlNQwllxZk0YxHjdaM/1viWfqlm/dC0
IVwwOTi3Qp5QjTOX6m1wWg9qml6MCWmQfo7y08A0fartdnC1xoJXXId3rVZAWJZx2oHbaz6YZjY+
TVoJUj42cjSOmSlawxieM5nFf7uMmrk1YviyVmaFJ9lcKjcMmtbNWwxkYpibg2wM58wyTvPCvFvG
1te4StiPURTZiaD70CbaI3JDFkmt3EKDAbaRpITNuU/Txq8yGyq9ePnzoC3/+d9SwaZWa3TF2bc7
l8kanEulo7Ii1xBAxZmlV4i21/9G5kw2Kws8bAAw7cgofhJo2Y9NhVJPEJnOMcoV69HBapnABoma
wC6txyknJaTnlr++uX4hgxaZpnlxXk9pMBK3cwwVdH1zZJlgxkh+vvnzL7IA1nmyXNZXiKBovi53
6s+/mIAHvAyz/bS+SRf5h5KPcjLn6DsZau1EPd56CEqs51u1+LG+mu3cfpBq1mUps1sguHzCkLPs
Jgv78/rmeiqXFhIVutPs1pdJ4YT3IYIkQd2znI1NVPtNHiB6Lr5fS6Dw9flFS2p1P5girS9mWenP
Q6E06NSWFkkgG59WDzxJ3rpTHpu+1kJnc/p+uhtZou8cmURvMt0RNYx36+nIoQoB387ZrefWdxGG
zfYKdQ63kowkYEbkK9V0zkZZvV1frIfSRo+lS+AC45Ace5OkhdvF6ap7Z4xSPyeO9Sfxcj2nKIjr
95Y1Q9g1s4i0uBazNZ+g462vkyZetrlUG5v14+vBwjsQ6QW4Pj+/o+e1uovUnOCj+riazEptVl6C
aigv6//Wc02hl3s7VZ6vzq+fSAbQG1RaPljDl0Dqu+/VKBG6IhmPTM7wONZLeVejLHCYEoUFWLxc
z0GOZVE0y+daQcOnaDGIW0+RSA33eBSQGxSf+PWFKenO5pSjpSD+xnq+jttwN4ULyYcOtTd3fSes
oq3V2KDDxfczm8RJXpIOGbpRPq4HOTfk4ywOv16u/6uKcMnd//q2Q0ExytVpu364WT+8/pn1G+vJ
9cAo+rIMXXHKa+kiZzGrNuzWgHzYhMQJvsSEIK1ytx4A+LeHtkNW2jRTqfXNmlC2Q39DKQssVGr9
GMrTfNQtNqEF0eC9NfUQpybtFkn8EmhIoHxqGvJilBzVE3Ik1CjThISiBuwmlMz+WXNqqoxTlzEp
1NZumnKVLYQqp0ediE1Pm+yyHqZQ+c//1pcwwQdYwwpS3m18mtPkP4cGRnjprq+Rgo1OVqXUh3gq
P1MwKIhw8vIp1ybj0Zg36wv0BziDJwviRkZ/Hl9qpGP2S1vC969m7TawGn8ebPVhPdh9ww3Qismn
ljFRDCb5KpW6dRvXw1PvsNZ0klJ5iZHHj1nnoE6r27frq35o89045okXGHP8aIsDogRe07MqrJ8I
lCTYjnNeeeubxvySUGI+401UXGSSNbtirj7Xy1RcksHaVl263GS6Ix+yDGNizEpO2IxU7mxapl/V
ybNssGG3Zsc8ZYOq+AFhtRvkpIUpoFteE6zYE8W+yyZra4VDvW9ntHIGZ4sHM6Egu4yjKRXZYXKs
xpUDHdfYzEk2ltQYl6UIzcs0hfExVdTbONTHk0ygsMTUHLrc0L7NqeYNauFsUGhKLshKkzi1zXmv
KDGpqpG8W97gwVOOVDB7h93GoqJjMlHtRXG1fVqYz7YszA0ohTm+M/oyudOWWfVQqWkxkTUYwdEQ
f1LyUdRRovC0tLnzse3vEISYXSWf5nO56PP9lJt7rFyt5y4uzLtJzvCf0zcGYcxERuXIt5SjQd/f
4wGLfWCvdrv1fke12jNZsZcr283kkEtlQIeo8XcZJAg/SmMUrbLlJmBTdGDlMY7rAWTuxyTXKo8S
xHyeNH5LbUs3Vlmk56ZLpbtUG6S7DNlm19EACxAXWH6bGPYmNkp703SjV1RNcwZKAsXRpFyXW8eS
2/JPb9ofjLTYW2w6SFGr9tYqOuuYshs6av3SsFnO2UvYsn0ZKXKixGSQloqQlqQw9DXv5ODWTKQf
Q97XB2UxEEuKLYk8bLjROo3Unhjw9awpd5ZpkKopQ2X3c/zbmnWAmFmiWUE+SUmXejt1FH8MC+fU
IkHbLs7yDnw559REKH+qhrUhWMGi0TguSfkl6kyk2ppxbG5JsMY++u6U7sAV3K6H9Y2pngaP9NpU
q+0pS9L2NA9OcsLQzO4QOehi7WCFYXRaglg6m2geoOSFuonR2D+UgNC1RzgDgz9oywrJCGO8qYp0
b2kdWkpDEJ+sWP4wqll8zuMyfe6UE/iL4qkUL8Y4Peh6ad11upw+R1nyJRgkE7cTiyFkUZNY4GSf
1jdR/LI30Txp+/WbnZL0/qyCG1r/atxFyOGY7NDWd6lF94dGs+hBopm0iYOTlbKVXv9yP8v6DbiO
n78BiQL7PlU2i0iQWaPzpA6O8yRs52ane1zPJMFwP2V2eLu+RVV4cVmCixOF7ZIZiELLtChp4hm4
2Z1TVAS2eaH8IDUfngNV6ZbD+l9NvItwXgJYAI0PO6z+KcK23tV2/ikpqYuQ1twn1OX9cCctYbut
l5rJGIvqjeO0iPHkJF+69gUw1c0g9/1Gyys0AsAD14Oe+tUIW5TufwClmrgyKtWbReGUEmRCMcqi
uqU6G3XuKCwYzbEl4kN/DUmPyKouqHjd1bss7nr03+zMm6Plu2GkMYDK+b5VGIrAwG7aBNGMSq0r
TCbGZ7Uevo4F3n3wHTZJECVuaGX3dThB5wxAJOKVgue0hSDJiD5MqaZkNFHDcZtqvDGC8t5wJuA7
JUBOqbkEWdoDWyKX3icle/lC9hW5+J6CItlMxXPW2p1XB9rixqBpT7JudPUWWTj5ZED+kIA9czZW
FcowNrMJ6bBqv5777e25EKNuPTvUKuIgJYIyGOfdrAc57YdTZQx4bUYZkJH//4aqUnCB6PCdKGKD
l7I/6AH10oQsAxV3NrA6wUVlxcxsGlw4lT2zMmHRKTI3tVKdEI8wXaWTEg/SKbopxNlAfnHfZJfg
OknwPDZhQpYN+YLcRrhbaT/PWUJZtAZd0xXLRcex8oIWDuVk9C7Sfsou1TAtPw9UvLqZ6d1IAPO3
/vrGz3O/PoOa1kwCenpeT61/MzclGZwNrkNk177Mcve8JjuKuKDotU2JiCK0/nKrM1COKdjEhcjo
WMtXdLJe5I6gGYMrbYN3EyTIDZ39E1safLBBPkzx9GK0seIFUnE/DmCkrI5yn1xIrhNrg0f5o3Pz
BOiSMT/YKVqIshDYM2XEzTI45lOMpFgxhTeaNX9hHy5gwSRnpihB9mRSCj9obZw1FtuLuWQDVNOU
tC9G0Pyo0z1sDR3DQBwYswTptLmkyDao5g55zUsjt1+VDm2U3uKpyQT3+azf9AE4r1aORg/QSwyI
q0bFnJzFXh16krypmnjS98CWGFpKSUq/rH9ES/UZaPCegPaBeprilswI2+7SiRpXNVnHWrFjr89S
lN6aiDxkX5B0JHmYhwgaoQ4Uodls4Yht/kPBHLPle7qYcewUhM/kCtGZhBxT3vfSsTel0J/zPHDn
KrDcXOmRKqqbi5IFqOjph5Qcus9VBI9lxZykopxSpk5/0+tz59dznQg4lHpZD4CpW+TEEFWjRntB
ZgThbRO5a/jlyrkNik/gLVosWfLhvETjgFrc8mKgPO1JWei4TqvNRyXB1WhKi3iHD9TGUmSGTjZl
W7nJvy3sNik6tA5SPqO5N7uoAMfNCphjiInOxFTPKPUUm7ZjUjXKqXtMzaPRzm7fYb04zreIJNq7
pLHJLWO0MLghlmphpscPykg2uk2H6uNYphu5lD8WaTx/6RYkUW3Jym5HW4rwo6QwZRI9gjqs72Iz
dZ4QZRsPhaVLPpCIDIbFSSra8SGOzaNUkoksSUFTV4pR1zSwbI2Xb40aMmVJw6e8RJnWjbVnKcHk
tF0C6yPpiAoJXjqiGm9atJXgDn+zwvHORsgVlXpnF1LQVuXsI5mzuxE8D/IXbtGQBB6D5aXSm1vk
vWWWGfnZCosPmfQZtMUuk9p/tGlmXjPGe2mRn+hRs5fCPGqNzutQri3I61paTbpR6wHM9k9hKaGy
+ElZKiK8XIa1Ptrfmhmy/EzGnbF+35mAoWbzHqRzx3Wh1ZYuioMQWlX4UvcpT4LMVfQfkTN/blRh
r5bz43oCA9ytP8ZF42dSdDvo7DLfxqe+gio3ZJxgCK802dKuNYOx5cG6j8B0BUIv2VOVJH4L6H/F
sWvt4X9pzZQFtUrH1/oKkzqibtBEHcyZTkt3apKyW2fwRxa8x8wdJPXfUzm4uF/NXUHYSzUqiQK4
uMXM79twOaeAcFVVenj7qv4ywQBwTTuocaDBi8CweYUrjqalaYckdTzqZo8msoouTL0zDpWnIQE2
4yCTCC1gSvXHRvBJGpXtnnRpjPLL2z/kFbAxUjLw1WB0KiD3BQj9N1T7jNyJZTdojY401TnGJ8Qm
T3Mf7Ki2HATYGLAma+A7nLJXoO0GIvIq8jUOKtur++hvrRJhOZIxwsBIDOk80VqVLQ9OV/qYGv17
APfvTa3I99+aUiKEMWtNMLzG5CDV1O8Qq4jgQwzzJRgxFov/LfmQJ4uDmbCZAWMCqfPPO4prU6KX
KaQLQT5S2KIPnXPS635fIWMqtFYwTHj7Gb42IH9v8QownsA0ooZD1NxZO5APK2Zf8AHFKOEq327s
NfYM1QpcuWDNc6F/ieKDRI8afXY8y8RmyL4UjEOnjI7AHVmG0IaFWrKAE8D/6Z07qwiKzJ98FgYm
iHiDZBw8umu2npInSEMnZeIXMwKiz4Y0+Tgb+tOUImN1y3J5CkrZt6cJ/7bhPpHCf82noX3U2OFC
mnBOrhkZ8BrMIJP1xE8U80ghxyv6+TBF/a1V134CKfKdWy14Y39dL072CrOsqavXt9qZgshu0Sby
Ad4/NCTrh5wCth6weJTbtEWdsyZZsYtiHrXx768VhSmo3rKFNh9S83924262R4WchrR2Y62JDu1g
79qxvukbxYuV8R0i5t99GIl8KPw4HJuCbCoe/W/DVBqM1ijKhQpzoh76QNqLDtyaFloJ1lbkif79
rQUGgucgFl6gTq8fZZoaZqeaMl5pMK9w8/QmW7mziWyY8pc+P5eIFy6N8cBmFP3hD2+3/jeVCP80
Zj6oUnTiv56rXGhN2o3YWGjJ6NvJ16DKdqLRgt1eqU73gfPO5f5NUKRBvIhh1cJTxEDgz7uLZo8+
dcShPLjwgGLrUUwN5ITfmRteva7fmrnqMzG4oyDpLMkrS82XnOIcTuaNNEjIys3fmfYEy/TtO/n3
QoKoiwXDFDIfFrTOVbcZuqRW0E4OfVsyb7BMAvvnHO1Kf9DpsW839bfog4oCLBpv9BYDQTT7SvRB
sbFDRgs29IuqeOqHL3XZPwmyt13PFz3HGDX5mnB7SwBok279D3PfH61fc0wRQNEJ80K0twPyEbuq
+NzX/4zDJXSSexETdZhYgdzy0gWkLOZ3b1/9a49WSF5olE/RKdCvehCJkbCSSG3QXaOdvhi+TlHN
0KvtGAy3PNrKHO7fbvG1R8tSqsNBFUo71zOCUltLGY857AKrvAhSbTVFN4th+YZZvNPUK5MP1wZX
mAeLbop9FWMmZlwwVVQhuqFfhQqNYSpe1dh4/NlM9eE7Hen1W/mrtasQc4qrljQY/UjJKz+eSBUi
iiY4fUU6beQRfdvsy9u38pU1m66r4exlrwT01f/pt9lVrdSmQCCMJsPxASzMHojpDoCUW86nZha4
0PKSZhpYsPGdfvPqrf2t5auLtaYO0DHIb1/W2jtyq15HNCTCWqNWNxoEl7ev9LWJ7vcLveqmo16D
uRUXOjOdqrABpdnGFDp756r+jpphyaECJeh5SEZerx5apS5LgbmBhywyZgWPgp1J+v2kRKi/JGQi
+pvamt7ppSvv+ioc4NpYlYCqIzV5HQ7k8zJ1ocPjGmIZofxbFSeJabnLjPQ8j8HZKvJtPixU0OpD
A5BcjUDcJsVF4WMsDl5oP8h9u/33NxwdSiS0mPctWMZ/rixjWYE0DovAA/+4S8ZmZxbkpJ3d2628
NmTQ8rCpSiB3g4zIn61oRYOUnEkrYbNB+MYT6gWC6duhS79RIfa/3dxrU48uJASA/uJ4dS1ZEoe5
Sfa9DdDyaLeCZiqWTJPABKjIO02tW53rh0oQzd0DCOMo15zpYBgMOKY9pXwI9mo2f4CzsScvt4eC
CTRqa5jYC/AEcVN8maTTmIV3qQHtRFKejCR6iJ34Rs+U84DK+PtP97XRKzjWpiEr+EFcO+LByQcs
a4GHjEnRC+54hQAnpLkwardl9A7B99W7/ltjV10JYKQ6F9QqVt5rXn4sCuNRPGQ8296ZJf7Sp5RZ
yoUijXi85DGuRXf0aA67REuCdddrTsONiDZn6NV9WnydpxvdHLwR8YM0Kb0863y1wTuG/Qx8hI//
Q1cjk0JNiMWHTfifPbubwt5USo2LjhFsZguROaPLHR7M94xzX5sa9d9aulrkrHIxM2dRgzVtI1qS
1fS20Jt3BKJeHaq/NXP1FM0s7RS0VnA0J7Dmiv2qVQ7dTKK1Lo+TFHmOEX/4X+4h7uEYGOLibV9N
+v2U9FpJPt+zc/0bAgTbwizvcvxmS9bwt5t6bUCg/MoMvO7JrndFy5RVstzlkidRBAd5v5VTSEQM
isSxjp2lvjc7vPbQ6BjEXOukfy1SV+kAoXs5lbxWJdVdIJZiDd+DqrlI1vyhMMQ22PRmZqcAfvgy
lCcR91L6Q3UISRvv7Yt/NQL+/deIZ/9bGFEnZIuWAKPBLsUWgqVG7JYGxFUnKNOrmgzDta6Lja1X
hwZ4wNvtvzZBGFgQmqjNkT+7jgi1IDSa1JbowSX4UzO7F6mGKfpoy90767vx6n0ny4DoGPEgUhZ/
XqkjNX2sFBPLWqd9EotrNU17g3s7An3VsHESi61YGYROiBXNp3BR3NKK3DiwHmatQ4pawakUyHAd
modAAQ84DHuh2yK+qLHzSuHfiKxQC5lAwi9Gqx8ts34q2tIXM09mpvcaE1Mjh3eykgFmNu7EnhTm
493S2jcxkhp2bPl555UKtWsRvVHvBVuoefU4r7Gk0AhAud0XMjFGp2BQURynONiSonpn9/7aoBdJ
mf+7XVdzS93Yer2o3C7NfEa33BeKVFB3vaj0arZDYk57uyu8/nx4NgZyO9ZfEjV1WmRSaC+BN00w
FskKC9mW6F0phr/UbsVCwbon9HDwEmUT8Gc/WEJNK/KWC0NAaRf3OWxevMeyHPD3chS7rhRNBu7v
LoBow65BPKaeYFA8qqxW3xmArw6A336NeP+38WfkehU2EgFgmitIVn4VHQOtmh6H+rdv76vP03Yw
kRP6cH8Jx2Qh4vyNLgfwRgoo6FDumMQd+baoI2Bk59q03nmer86r/yem6CiGCLh/u7JUQzq/abky
kRBeNGO/rhpOiwCAiqn5O4uu+GvXMRfyUD+lG4nir8JJtXbgJyv0nnbO3RERD7FoiLyweHTOsNeo
4IfZO7PX67Mnrn9oe7CrNa4Tww38xUhfxFIvK9BoEzCpj+j+7A27OpBSptTM9o98sQjjEjPfvv1I
X7/Dv1q/mrtzxZ6cQWH5F+n2OaeOR68Rs4JZgcwl/Hm7OV3MkNf32CRdoJLSQ7/RuZoSALRIhF7E
0D0TXLtEd2LkLG1zhCIdtP6Yd3eoTezElDhJ6b7Jxn1oy08g6r3Smfci4haiSHYi+5oN7ZZfO9vw
jXlCTDZ3itV7JRiWkoKTUJkSmQ/x/ykpt6PxoqQZrqnfmQzjIDmIxXF2rJ3NxC1EHGrRaBoe37/s
V+o6Jhs0hFugDTJwrruWPMlOFNhD4Ck1pFLE+YSAjpgsRkpVQHcO4iJGY/4s1J6ENJaQCavI+719
+zXltduvUDUjqcovUq8GlCVV+ZLJ3H6xVNtzfitEkhrpKCOUQiLJy/N6M9nLfZxDE9OeljHfSwp+
Kdxe8WtFTNwPhBlsnUfRYVJ5V3eY2gF5K9qvNRR+GREvcefFzSQJXWo60IJuq7+bq31ttAL8YFYQ
iei/fC1zPapQjcVHZWGuV8rgqMvaXsPAbaZEJyZaMWpDgMlv38LXBozpUBHTEI0l7XU1SWCNh2Bf
qTrrxkyo/zgsp2IPFAAyDezwnSn3tRyNTnClifQ3S831HrePR6VI0UzxR/MFQsExRJFw6DHTRp5Y
bmskaaajWOUL2J9vX+l/aZrtENsQHG+FEvbvs680DdaYUYj0Y6T4hehaa80YFPZ7h8ff8P+usI/9
MsGenf/9tMRV/2r6OtDiieOljYslgMMvSJscl9K5ha0ICer8foL6lQWUGrLBkADX8PdmW1bytJMg
JkBMJ1Rm8qsJYAMjvl/eT9iK/nE1AdIW4Qm/X8dE+ip0MCfh64zxCh7p4eekh1WQh/+ALoEueRQq
nQBq3ALcSah172zBXum5f7R8FSa0ejjaAa36ItvflkL3+VG2F6/EtBIDrXeS/q+tawiEikoGO9i/
kwSOXKhBC33Sp+ZxQHNjr6fO/2PvPJIrx7YsO5fq4yfEhTKrrAbwtCAftdM7MDrdCa01BlYTqInV
An/mr+Ajjc/it8sijBbh4eFQV5x7zj57bXMOlrUxLfqqYMmFDoOEJqyn1eWJ8+XT/uXyZwdOGi1C
uq5p8JkTKPCoIGVqLsrY2541ywLe+/1k+SI04mkpAsyJcGpyZwtrXYt6oqfDX3ql2KQV0ntgKJwW
XMrc7rzRWIj+v7/kFwsgl7QJw9hZ0F2cfU+jGVOvT3jBtsYCqP+ZUwUBo2ZOTUvKDxX3mMuH6q9e
K7bsCgsfT0ns+nFNsMdOTj19CpdzRTmXxoWqPaUaja40yYlEvhAufLkE2SqAmfmgy751Fp4UOjTc
gSd5L67Qa77QB+sRetiNHjwphr0JmUCx+Ry06oUK0lffE+t9zM5s9mzs9j4+5yRa047LEVcV7J6N
GHalrCP4SY59eG30kElk5cJK/9UixK7MxYiMUNCcfc7GSuQkb7RwWYzDuvODByPGCGYEzIIf0d8f
ORj6qYLrMWTPT8wAMuuum+RwmebmQ2uE1/Pl5j0Mm46tqeB2pJUbw/cuZKq/fELepQUKiaueV8qy
KS4Nzxch+EYIRXpwo6vDVk9HGsC9h++f8Ithis8kSzlVeTAC5wd1Q43QAbU8oVxjvSHhf0GuEjA3
HV02gUJ7ilWihu+v+VX6UEdyykyEBaKSlv44Zmo600PSaYwZXUHfNquZkTRjHWXdNUmfOnrltUs8
eUgO4fyFbkt9iQALOvj2G0tR9BeCvfck4dlWgyhCCIHX3VzhPRvDFt0UqZ20wbKy9A7lUqu4YUI7
vg9c2wyHdiUZveJCak1W4DYxoyjaVTvis0ZP3W1fSYd4QOKD78xat0AnwxqtNrn2mPQ3mSYQraCH
WmEtdGHm2V/skNROqBywE9oUNM4irDIDi4HlNDYscGtd3ehit/X6zhG0ey2q3NFE5Z/8dKRzz/B3
YSyDTfLpfk/qhF5tu3utJTlf5bJ6jHJ7ZUvm0VeNnsU4gvccGff5hE+cH8ONQm/ZLYqsdmlWMHY1
uy+Sdvo6w+LXpAfVbmgRCkbCyxY06bfLrIWVGL4B+WYZKnfCD6pVl9YeYn35VhuTVwKWm9aOsZAw
7IUsp/NxQjx7dMYshUpPPg3cWzttKYiUFY496HEzDKC3TZCHK90fH3LLa3HObICxIk6ghhpbOC1M
ru7dBWJgMNtK5NJR9WhX1lrSaFIJin2hIVwE1PiER3fj9sa08zhT4nQnl5s01DaYXEsgA82HTOvM
RaKM9iqzZfTY+A8E+g81qWlr7mHsot/e4VSgF2azFEDEljbGBIPJAJWS+uDbdXdhxdM/h0JMT3J2
OmluPJLPPrSXmHQ6BCA+qKlgSTTeZVSvRENI8P3E/GItN1HooLxiWCmf0vrjaBn0pOZANurkucfZ
KacRS0kmzvXlkszxi+wVF6KfL5Y6zlca9Th4CIouzh7NNlPLzxH3vgsQpnDATai48kW21C+VNr98
OG1+h0IHmXK+bWglFewcKuSS+G7ddUActf6h6tProcJjCPOq/iLs4YuHQ+ggIz6iH+jzkQQ0YB1b
Cj76s+ZAtNFBqozrNtXvRabcff/pvohxbJl+Rlw/yBmo74m4vySAUq9oUjxX0mUghac03OoKHnbt
kd7yqzK2jlMLPlgOLsRyXzzfh4vO//0vFzUyuj+Vkosaor5psYfBxPqgh+2qaIwLi90XX4/xz3dj
U9RJWJ5dSvXjsO2tHiiLnOD5099OZrjxaDujqW0NOOF6lMSlbeqLHMCcIYVtRIqLc9TZ2Cz80vdY
uuN3MkrzrI/eIxb015bv7+yeUE7R8KrsH2f5AXrM57//QTWOPwZiObJd53tkHMZj5BkBPdhvOujT
oA9vp/yJxWFNq+ZKDDRsW+mFdear70mUTBaaMNJC3vXxe/b1mMyw2HiJqci2kIp9jipFD4cFbfUX
ipVfjNc5WCTBIzRi5PN4Fas0GmvYLDinVmTwVIK3btMn0UkNOnrku60vvwV+fP/9S/0qTCZsZG0D
wmKjQpzDob+M2EwNEiT98woX21cyfRYC1jWTUtT1GnYrzod+0h46xVx9f+Ev3uyH655FPF6XqAO2
EkxPvd93GGtE9IM6baYf1Kr++f21vgqv0KkgMjJYWfnr7DMCL2pU0yMcbxK8RQZxRSP4DkccPF8x
/KiL36GsXKnKWzz1W6usVzEEKybYy+j/O7fCuQs4MlHVfIo/OwWNEvhbf8jpy/KDP5UqVtg6rcsy
Pyq66eidiaFE9USDxKYzS47bxl2NiZMSdbsWMf73r+WLT4AeUzZlk4BeU+SzTyCssaMfmcHdh9KV
l5k479MH0GIcg4nJ95f6arGaU9Qayz4bzfnC0VP21iWpwiECc5cOFLM1GXuBSS4G/URExByh+fT9
Jb/KIryTUzFqAdb2Kd0WV6qST3abLOVE/pMZBeZ0VLM4KBIndeu6lh9TJvT8rJOtkUyWL6wdXz6z
SWXXwlWelNTZzKqU0YqNTkuWM/Jn7CYXLPHbjKmw046eovqkNP/GByUZ9a8rnn1QVjCBQkkkS53z
n99od1GLLSEWV0Crbr9/u1+NHdT2nK0F+wBHwY/Lhi4mOY0Bei8zA1K5Qtefn2704Tg11YV9bp6b
Z0cRoFD/utKnUE+Mlhj9Il6qNNmapELkxtp4rFDvD/T/kYgvmGdmmFs2VfjafMQaoktUWX/+43/9
T5CO/p/8ExLx7v/8799/qvQlS16y31/+v/9EIirmP0w2SKA+6PjZLue0QP+nbv7zfyj6P1hyDUpU
HCTf01v/YiLq9j90NG9EgxYneo1q6L+YiLr1D6SFgizurBZ///P++x5P/xwb9dm/fyAVftpaZ6UX
yX6IWJjRf1JfpZwVwyEtU0wupH3hiW1hzNTzEOVygwVvD4Hb9pW7ZMDTIjap3rEWUAxtZ6dF1zST
vR/Ha0X0D7kKmgxHhUsE5s8blFCIalD/cTibc2RnSWurFWmcGHa6sPL4Bka9T2e3t5QjHPLtvIQ0
flLN4K0vjOUU2diymsf8CRPx0K1SVb1w+J/XpQ8TjnuhfwhdJ/VaPurZvejjWKpm16SLGSwoFHnl
K+1bmUfHooHy7eGk8Jch9V+f68Pnmf/AswtC1lHn4qlCxuXT5qD3WaV0Y74A6oWlar3sNMVVfXzD
8VC+bkd68lNBk3U94OFY1891/yYwYP3+Lj6PEWJiUqII6BnG5nkDkZIUkTXk+DyA93UUL8XBgAbq
UV7mSnXgrOlEinSn+a/fX/Vz+EV0+ZfLnj87xbMgw96uQI4T440tx05lsUthzfo8l49TZMqORu8L
x+63uGlj5/vrv5eIP757pqtMWETmGcjKuTAxGxLTNoOiWGReGS5tRXKVKv+ZVwae1QPmFEOovzX9
APvvvsJggUbXYa9p5jI2rSV9yZi0ewcqpy95Ir2mvRU7kRy/EeMQWjkU+7Ic2Wq1sdd4VBgYOX1/
9199M3RMGlwhDswsEx83oaQxbU/v2wLTIg29jNjrxVACQ2jvNd+k4B5e0+mL05iUXDijfy7KzoeC
v1z5bI7gRKHoMfCSRU+efki0HxEqnUj3X3JDYmURyq9y7H/XkfVQevvU0h7zoTzknAW/fwGfduH3
29AstEsgeVjcPr4A3OJr3TP7YjGl+IWlkXo/xxeKNq6r1nj8/lqflgW0qwbNLSaCSjLq52RZSy+U
WlXDciGF9lWJ4AcYwW1BdSTAq7731AvtCeqnZ+N6VLxpLplxjZ90wEbSpmVJIn1hJP428nGqpUWo
VaOdyidtDdlhDbtNuvboT/ptnNFzox7y2HyVi7rEjC1/w1z+VS1uhqZ57enJDbFDTxtBFgcUe9vQ
bIFZlzKor4p6SVb2eXhw7++UJF1w+xQHz76LTpWuCWdMSNUetSC5Lgp/Ng+fU2YvXUCTlY3DbRtC
RmhANMhJSbJSix0xeX97jsy3ohN/2mAZKb6cxYRZjndQMJu8GrhaTjkbSWk8KkMCZltd+Iq4lSN/
jzXC364As5hT6GZ/V2DuwX75+Aq8IVeyvkyrhaEO6Aqtx3TEqFivrEeJfLGM0QQuerF8DIeLvQmf
Am+dMgjlbs60jBt+fry03ceZ4adxtQjk7jYo6gxj6YZycI65sCI7eWFguqMG+7Qo4kWCUxHeEsu+
znJX9cLWSbnZCWfkIFHKRZKS9m7C6MJkel/XP6y73CMjRACSpwLH+P54j51Um0mo0vCHaeQpqPGx
V81ip/X6AmtLbnisr+1Epj3ZxOkje+g6lIDAoq6GIryruvpYm/5zmuX0DGIKHJWnQbVfSRW9fD/n
tU8rLOWWOXdGVzbjiAju421aJX4aY2sXC91L/5BnXmgQ9pRhvFFRy+hYi2CPrGJB+4BrwWPht0er
GFdeazygIzmlWnvry/JdVpUPUsp+0Q+/MitLXU2UzIAUFyMMCA2j5U8R1S9kqfDflWpJ2/06GEfc
WpPriDO9oyT54AbrKMqxbAlWYX4ttGrTKuk+DYNLsdinde7skc8GLvn8tMGNt3gfuOBz1oMd3HQG
ebVZRJlr6+9f8afBOl9OI/rjXEwR+HwPi4NqnEYOogtN0nZhiOO7CK5LHKIx3ru2R15SMvztoOPs
mmeDj/7aqgzmaxaqcQrj6mf+SMfASg+ujbS47qz4yZ94x5cb3uZ392HUn134bDilQRPmRhaUCygD
S1ncaEnxU5ZwGWsxEg6RicgNtmy2d2qq5kYpg6so0R5wtLsrS/3fewmQ3og8CX7OG/3soQPp6HEv
SqDQb2yVT+3EEjzofuvEur+ROvE2V6qroN7lkXxhfdS+fBUcRjQ4oZyXtHkY/iXvlqcWhZIYP1uk
5vgry60DIA2XlV6HGmL/rkcMosbEckSfJE6q4iqjqHHheKENvWqkrFVQxFIfO2Uke2bTHN23z4UU
/tamaGt1UBPnZ8gRbbmE+qZT7OXZtTX3qhfbD8H89MNB8vRt0MmF0/U2RgH6qQpTb/H98FYIJr/4
6Br1uLlaTL7rHP5IvdM3NTiWC0PSscwVbbYPxY8pyIxD4o8/qr4ptr5WHAg/wq3dGupC69G9+uyS
DSXYw1T/MKnLbWytHrB2UgnP6Zxw4sboXWT6/Q7Hx8dE4B1uhbh6aop/JeHkMlhhcMSjJMWBNxkX
FDRG+kAkHZfb6nUgcnQ6TFAWHUailOfoxqjjTdA0/cEh9DB2/VRmq1yfzWvbXFlpUzutVbbRIoVd
kgHziCYGRatCKS9UP1gjZQ83laf/xEUwO/Rx5wZWHOJ2ncn3eqNT1FWrirY49QajEYmsn4kgC2ey
Se/+KExG9PbauvWyk9YWKhIp/HMmOTcWFDIFAB6YDHFbJ+tYmJ6DdWqzgoREx7yIwgW2Zn+goAxO
23XlAs6J6XaGD6IoL7Vt6lXKJvT6Kwsm0LFQh33bjNImiER7sH3OuWMKalOzVqpcLyKCJTzBMyRj
nAJRh4zmgeJF1kTTOk4CfwPU4KRCknOLFFvCHBiHNPaSG2n9DtZbvDEyhmIz7I3uMRP4w0i/y0Bo
WzB7OLZaOJMXYXz0A/gBYSXd9rYar0wjmY2q7I019MkybPW5DhW6wKm8rTFF4B0KUnfFkLhBsGjy
rdGahdt04kDulp6arH3UGlt2YJR4MgfiUUwqxBtTX1hKc+jL/s5DPIDnH4aGvLdylXfjmruwdvGT
bvv+Jmv8135KHmsweY6SA0pQMXpcqXZrHtQafWfHgy9rfxR0CcR7DQqXFwZuHZfu1PiRq9bkEigM
OykGcA50IayyzHs/wiw2zpPfusUWrmezE39YHn1JHRYT4n3JrKo1tQV/QcM4HM/F+y/YRsNpBWCN
FCvmkkW4x16/aqhyUnL2wJK5eR49xh1+BCrGSbE/OBJb1NZKsM+kR5BuAUnDOMy7zVI24qTjFBlJ
hYv1oO/WXvjiG+NV1erSWvbMU5UZv01FwksPV44m7VZF2VFL6VO3Neq9HQcFjDr54Lf2U1LHP/3C
LBwpHa5qE0qAB1oN6C5VX3wo1wlW76rcG66kTOqytmGBxu2tVuarCi//TQfwJszCI76/v1vICvi0
68Cr5HQtdM79kx1lLn/6ui1w6G8KEa+MQF/JNqkYiOOYzlucLH0vhQzTcQiNVHMzheVJJWmwGvWa
848naY4Zj+3C1qRTlQZQHEYNnqyPdVYlItyDjAlL1kG3t9g8L6O0Xqb835DcFACAQbdALTgtTAky
ReV22EU5PbyveHSxH+oW7SSPKy1cD+GYLD3bU3j18WPReU9aFf6QTeWI8dbStz1vSZ7pphx8sbLL
NOWeMboyzJMvB8WqzT1whnM358gRP2GguqJr7rW96CQPtMMgOzYEAzgyh7xQbrwOJKIwX3qhDNjQ
Zwtcsn+EfUmpVgO+1cLWjOJi5QcZLn0Icpm94qFVGGnsohh4pTctLqCO1eX+IpAOWYaZURfHL0Pd
JE6QMNpT03bAO+AeJIP8U8SLXkOPzaoUtKESrStP+znU3lsQZMtCYUpaWrZ7/5FtMgs34S5hi/a9
cdiPpYyvr3k/hcURVsvkWgl5KWWU80Mj9GEV5+ZvlKpuNir9uiI4v48bpkxopO2+7CTc3Xr6TMbe
NbW0WdomTpX2bGdfF8u8HuaoL9yxNJy4FYrTeqnMxtA+qyNiCmnqhtM4y5CnHmJnNGFhW5vMmp4W
SRTTBPAhWaxkNIQzQHnd+kJ5M2NZYUj+asqlKB7bSp2e/UbcCXYNTiclpNIJ2MWmVjA5HEf5R10B
PPOabtr2FEHdICbuhDmDQWldU6LH2QtOQ5PzjoyVLKUaRAb4RxOiivJUjJ3pNjiAGm29V9PGcrMB
LoWO/9NS8vNrfQggZueQMvz+TYqSnTwYs9eKDXe2wje7gbmCAx/vaBoXQT0N4MRwwLYm67qEPYHv
jDS5iHp91xxR/RdW3K901gJdazYFTI2VOUwSzmfSoW6RvsQceNhQSLVhPub2sjhFOeUCs7gfM112
aiEIRmEBOTmNo07XADCc46CxiAKnhVFmYaqfrw2v8441DikLHNPXYxaNC4TouTOVuPlb8bQk4v1h
iuYHhp1XaS2bGGt5eL3K3q4uzSdkbDPiImZd6IPXIJSrjWQnR9qkmi3nHU81t+oY4HwMl2JslBcg
VC+snUhOLWs2Sqx/STkNyfMr74W9nwS9jko0ka1dpnjue6rqJFI3gDXU3oYpvDfYJ/Gz9oDWxb8r
bAdWkR882kEC/K7OX1QDGEBSl7jsmnWC8EHd1p6GajooYVBgoVHkjjfJbxGn1a49ZLb1JEf5NSMW
Aljaup3MtsyZHqctqFdJcq1DkMPDBuTIdEJecVUmyIJTVsvAnnifYjZ2VzEz1X7mQn3taJiFlAQV
THAY6qL6NQ6UFxhxGWXRSHP0dkHYXO2tdpXq8x5PcEo8SLMuvVAdhcGpUn/22YvhlQmgR1qzDQ0o
D4cjF1dmfou/KbFQXwSAUsZA/RHk8kuAK9wEUmBliCFedUYIjyqEb+JlhCE4uDdBeuPD+axgtqRz
1GGItaDPZTUL/S2MI12y5RgWvyHIPdUjcNmkYVuXlceoH97giGirUg9ey87HvrS8NWVPIkChRcHX
fc63GE/6EKfY+h8D28y2dbIw04m2RywaXN97KqyQNjz9JZ1Hc9yN9/U4rlNd2thGsSpkbKxlbBbp
NNDXaQhssy9lx7ICJqRsNgxYBKzSSDMbW1GPnlav6l+5PwfQ1TBTPvE+9jwnr6Lf0tgcOWPRVyeZ
i3xIl6WsAh2L3ibhbVrL3w5j82J6cCSzIWWUSYW9S0voeRmEm40ZSH9E+LNU9PtEyOwgqV1CJipe
Wl+7iwfl2UjzF7uS58Ak0Bxf6g5x28vLoEkPUtkAe+qbu0bC8A4Uu7wbjFkWT5q/GnD8Tjw/huKT
Cxdr8ucgsU7RBEUmiGSnjDy3LPTtGBinQeT3jfQnGmdDPGlYR7insnkvUG+NS6ysr+aEYGIop9jf
eF75UCfmSnjNpuWA7U61shs19vx0YOIqfQ4yCsKKoGDOSw1v9LiCBJmtxqbm92RGQ/9L9ZRFKeAq
gjo1L0zHDPvZLC6JoELB6dLinAg8/JXW7O2ybIp10ikPCEcBcxGm4VmdrAavO+WDMaygjLK1W9ab
nU+HXPEhMDeqcIzGvOu6St4kartT5G7b47jYW9lxwrIAJzMQS62/a1uGEf61HHLwA4cXqbpxRzbS
YiuVR2xt33+DJlE4lPZK1h6MkfNAQDXK4ZQJMWh2mFJYY22dAIlct+NF2W9iN4fkkoeNYHIdtAIP
aU9yC5X1POjbVVOXf2jIOSEayZzaU/MFC8cfs+iekkl91NvsOdLLeaVLn5L8JWr7ZRFbbxNcQU53
YQHt0f85pmbiVgP3YdhQv0L7RfR65pSZai1gREFZsVZMj5F3DMShSTM3l827RM5YvkODTlmAwVZm
rYsRz9H31YPMIkuUfZzz7y1hBR1o+LtjH+3zwRpQLWvYbMSoXeeYJG6DAPpYBx8v1MXRb/zsnx/R
bOaomHqDRs5ciY3AwRz6rpNkvupciPIt9RV74/twrQM8E1nd7pIiu/bSeKS83kAXAg9kBJROul0S
wR9gsuNoPPfZFF1rOhP+WtgoY50ov43xa51i5WM1R8Warqre2jeVdO9jSu7Oi+LExi0auuYakAmu
mnn3IX6UEBXZtaSR11IpIIuDFK6Rb5o/IqgQi2RsNloWRy4GsZYrmmM2TZ5TjGXrTjPlocvmUkcK
gFUlhvK8JHPCaNoqVnrX5waBcmz+xBPxHncIOMxttOu7bItn9a/3Xyj7gGUTY67RyBZWxdvzVWJf
aWSFphWjKMV9GXar1uxuY3SdQ+m/RYX+Qw5AgNlr/C4Tx6/VlVzYDgFHezX/w+CJpQZ77fr9RxEa
k1t4/uRWvjC2Nj70pOd4eSwRa0HazG0nwQD3JSyoqynZ+cV9HGjBaT6dXU/wGqL+Si77fJMxLZMu
3XtR0e2lfOz2Wk0OsVCDZkeLHO1bdrBDFzASsuA/JuxJnIz5B207vVv0OPTnsfwwcQhdTST7wpkR
F+K7umxFAqx1BjNFqvcqJHAZXdq4Q573aETFTUD6CJ/y3gs3Ad0MorVwFh6F5sQdkUcTmq6XjoQg
mq8QExTLuuxvOgvIVpGTBo3GBqRZXG3TFKRJ0tW/vcl/seRgi4vnKg76Fw5I0dLSB7AleD3Tl3aX
ShhXxqwMbhzflY5W9s+enepLkPFv+G4/KOMMPjVXic6hKUBSSx/Wdoz10jWtATfNmeQxSIljdMmz
EnQkGHosNTkw/InnQVVO4VWy9oP4UOi4a7WRhfl8XK+LwAJKmWiLTMQMXb9zvYnNmqXZwT/+rZQi
nHgAZAfpq1/7BjmbahuNAYy8QLbWaRq/+OwMTubn2qJob+TZtjzUpHXBDutIBeeVtEJvzCBB3t+C
LeRgD0Lp5GV7uFgBcUYtMDXvLEetVhSHTlHKqp/mVeUoZbIYamuHDnNbqOPzkGNIkdyNVt0uO1jF
TsGG6XTEzEXAnpmG/jFhNVjYU/diTOInaRbNseyucKPKWDcF2JhRKV8LQY8h+1S2qlQOtH0arnvD
W4c+fCY7BnEiK3exXreumso9Jdwl7MM9aJTHkiIeHGbsVXV7UdXNkha5taRgBhu0XJ8lj1VD3s3i
wbSUn4dR3rZVA0OtaHZ20lylspcv0PmWrjZtsIaXoWszk6Vp25n0agNfJTPW+1hVhQ+ZJfdOqgX7
BPKGpxAkJIyaxrD24HWezBKKFspXVxuPWQ6jSiXpz9k1+V171X0vFGTMpGFdY7YaS3Bj1n/0ffds
UmXU+5x0h/JmB/1b3mezNay3T5L6eTajMMFrZ+xVtI4njjxQsw6DV3Mg0V3MC9bQ6C+jEYnFUOm3
+IHxy6zXY6q9VRqmtWNNupNzP2ZDz6EWPaRqdFBD9XaK9ZU+ZY9RljqZ1gI8S9mGk6b5VRnpdW9E
0wIQJYtieFVoKc7GI6zuvGFIkKeoDLKC3tv7KlcluGsl03GY+bKUyWbQbfSLlvf7HCCsSzaUwulS
dCPpR6VkAc4O6myulJQG5yRT3Q+cOxB6mv62CNMUdDBeT7HaAcsL5GSP8TvI5g5+TG29NVO2afJ2
2rbEda3R/+o6+2DTdbkaTY0WiqJ3RBWz9YAFoAFRpWsg1uDhTWC9wcb2+ybsQV1yNF/EzabqReBq
gb1tSCFSBdVPUxL+jjLrpI6psS5lavWTZPW0sE+TE+fKXW8DVAhUWptiZucqxTE4q0RGc27vrUGH
0tc71Llb2MA8CdN3ykzLDZSmvS/HcVgimrpJUs8DdxL520a37zEzz1d16mM1IrGpJpzHR4qQqT3c
VPSz7os6ETejGgerwhvuGznE0ztL39BAV/d6wJpna+ltB3b1PmyA90pxE+2RsBcLJeyrZarnyjF/
/9HTqBkU+cb0SWCoEhUBta/vWBMmdwwDWJIsZvnUUY15NORJvra8XtyUmoebBFlPi2ZKR+uL/C6I
85sk3Bex1DecX/r6UMl8m2jQxcoYgh0FiWpT+oq0BV00BlK59KZmPJhiXHVwGlPLmGdSuxK9p7nt
Wz8bA4t2yFghQRQD4jWfOk99xTqtI023CTg8OpOZ30PRiDdxNzdc44wdYyHsd9NwsDpfPmTlj3c6
wv/7IbKeoTtmlRt7hrlrpcA4wMH6rx+VtBXDY4rpzoZTsEcGzljivWMdjE71t0gWfWewKeBl1IlP
hMHQJ2QRL3LBSSIgvH7sPBP3CCjKYXU3WMMmLsgK62UYETXJsIODDAUirKOxVw6p2kmuWU0a/ltD
fyEH/lWJh2qobVI+twQVso+p/iL05S4v9RxzgOhXFyovDdWMcpYg0UBykwRgEGTjorJj1mKf11p4
ORRA5zLsJ3UnLD7cZHwpWzS+uccEjBBFWprFtNa77DpuW/IaAlhA3NCtr+b3pY/4s9dF6oax96Mm
K+Bjau7EIDQcEjtVKzuGVWAm7tfthffzuVxOWUin1Yq/kT7T4vXxBTHZsq42ma8z/b3Krq2AqdgY
GPvXv3ozuWqx5ScTfwQs3KKFta9TOdt1o+deqFV89crowpqr1bMW+rx9COo3EI+ccAu35FPHcSZi
BDczASs1g+fUtq+AyVzpefjLN5tLdcfPpdZZuImeElMQ7BzO61GZ3gclOFKAJ5wDpam6HbP8FMfL
ObIUZDMI6bto/P39I38uds4X1TApZIhon/poFL8L43Qw2Vvb9gmt6kNgJccOFpYQ/Q7ewdv3l3vX
sX0clLjMzX4GKI7pjjz3Jmu6GLRzT0vde4LJiCPYD/FwpQftYTJXQ05rVJRdgQ8DNE8hoIji+ya3
LpRcv3rTTAmLtnQFWa4462LImhBSWshn9nz/CYsQkH4Ax0otfVCiENcMjTBFuiet8Xzh6T+PLx3V
kBB8Xbqa7XMtRhrIzYAdaL5AG9C7M3rHy5WTngIHM3owl3QA6K6e31pd0y6qPxeuPhdXz9899rto
gGdBCO0bH2eZZE11UIYTVV9blxel1hPiktbmg2wTOHJ53sLZUwdwAgN8uPK5ycbnBnC0MVUXhsG7
bODTrQgygLOSCKe6sxWxyetAUSaUhNiHnIQHhJmVUcMP2MksGEWJhgpDEJzq6oud53fF+KpXxsvQ
xM9zG7ZWmqB5jB82iIkQVEXah5DRw/zGzEuwqW1L5hby2vev7/Mijqu5/U/RFzK5c0uwTM+g/k79
jOhGmBhYMrG1z4GyNn54Yjj2qgDJGFyYnp817PR7Ipsn/YeCfVZ5ffxmmCt0rWU25cKqAVDX8aM9
TM9TciMlM6KjNDTqAOO1otS/C1u+jZXh9P1Tf7E+IBmiOm1hk0gT3CzO/kuVWsqqRs1Ibyw6czbk
ujMiAOb6cQRuSW1CuyA3+SyDnR8X/SsLEYsDpicfL1cGij/aLY/7vvdggXAfCuW+Udvbboyuu2ZO
yFnbrPI3Or1jERzfmOymWlQofLC4+/7Zv1gmZlEGzrSsyvTInd2MnlcwtNqxXIRduksGTEbN8iWw
GJW6dfLj5mjbABdy/4LwTflqpGFMIhMvIMT9tEaCDFY6vUIaNDd2JSmBcmCRMi3g+hVJ+NMoIElN
Rb1qevOoY7tKFcU4WZE4otOEBFlylBiKA4EBhJg5mq3+tviRr4SYWsf1GXEQjiYfvxIn/inSEf8T
voKplCPpqmq8daopNzZ8F6F0Hhpp8RqjFYzG+GpWCJHG2gVh8+v7L/S+XZytI9yJSde0Tn8mZgYf
7ySODSOyqgFIt1INDmTSxXvpKyy1Z1mpfUKeY04Vg9Jr86suKe0YnkktjXRNSCbNTwGw2Fl9jA3z
SFWDpa8bK0fLIBBq7Ubtca+xxE4kAGus/oIA5MuvTA8kzXSsJhh3f7x1CHbko+RZ3og+rvP1Y2YW
vxVjuB661BEqEJckuSBx/uqSxqzFZyIThn7afDU115Ab/vOSY53dAXbeDUrjQOx7nNVNseievv9C
7zP2/AsZBN4aajdU/vaZ4sdnIvfpwIw2JFVyPcMiFVSD7ZGmmPwjpfpIDxcVYnd8lqgBRo2yTerm
SqlpVw58rXPFIG/8EQMOs1OTRYv0ZUK0vFJ6Km6cM7uwPkwVHawKpLbOhJdiPpu19mIV0GWnwNik
cXaIYbljOLPR1fENgdo9SNm9Zvf7wb9VbFIgAu5jSYqwSZH3Q1xdJL1erspCeWTMMlga0bhhTaFe
NnLXt/yIOqq3avvunooFN9R57jSLbOAQVm4vETHHWbC1vah3mjZZJ7yC2e4tdHoruOkTeDCZkTUz
qnOh/1/2zmS5bS1b0+9y58hA3wzuBAR7iaJkmpI1QdiyjL7d6J/+flBmVVmUSozMqGFNTuRJOxMg
sLH3Wv/6my42lvMYwGHsVGvG96+f/2cFF6oC9A84r2lYAV0sM7bMxowIYvYIpjopbN/jyGYmmMg6
xm2Vy2edQNf566w7DeIGlki2f/r6Ht684C/XABUNt4DU+KMQCw0W4T4DZMp5I+0lwoJohh5EXzIy
HRMmVHx0lskkLR7u8nI++zVrPwabyJnWb0Q0xZjcqYu/m/NLsolFT8SCaOL7uCSIO4f09CZJVdt+
Qw0dAdtDGST2FhWUedc0PxiKfZfC/D6amAzJE9woE74H1ob//KH/X0L0hYQIbvNM+Pq/S4i+l6X4
OVN4X6mrm3H7+7//y9L/9b/6l3jI/sd8jMwWnFgbAfxRhPxLPGT+w4K6T1IbygQNQ3X+JCdMKfzv
/zLlf8D6p6lW8DxBQ/S3eMj5B3o7VMrojWYnbZTRF2KhL8VDcy36bvWiW+T/isOYoA6q1YsvqDSN
sOyE6N58zxiwfsux3+zKA1DZTVTK7DhNC3rpTxt7yk+DpB4c49ABQmStffJHZpOCfLe/HuHxn1f/
WzLzoTR5u6cZUpgDb+RL9jCpiSoS6BL6U7ZPlfYm7LIjDc3KaUDmO7DaKj+Oev/09VU/nB/zVbGC
4MQn0OiDSYmuhlrb95CuRCm/tkOwy62aMOjwdjKKc2hOeOmTyfn1NT8UoPM1ddoWi36c8+Oi1jCz
HA+MmmtaXf1AwsYh6YuTPdg3PMQF09ore9VHPc58PeAInINmlfslBDDUkiK6oes4rzTogP4jZrS/
GNbwRsXeTsvloFZrbaz3fj1tvv6pn14bABPLAvzmOLAuqhl1CtJuMHOQTN7voovrsyBWzxHlS5oF
P+OsOU+VsrGL4cAHc0Ui/cm7xUbARnAxeyZ9QIuGNEOHnFS9Z0dbcnafWn1Y1FH+FPm/yWleQiS9
soQ/+aww81EBHWiqZrfq9/VPUitGTxo9+XqJ/QpHhDGWOCNy6/G4qa50Meq8Si6+YS5GpajP0i48
YN5fTJsGOe/KrH8rtoypeklEDvJX3qqJ9NzhnZjYw8LhwY6ltnlz5LPvmqphFiG8QOee0ro9m/E8
gvNdQy/dWsrXI6tSZ0VeWQVX7tW4WAVpFIPFkDng9abDZASKqugBq+3+iUnnc021rb/UZrG2suCE
jcySzufaRzDrpj4+LrZj1No4Z73hdX91feR/1yST8G5mdxWVxW5r2YvM1GiSGV5BR3bq5RCPmzki
RZHqK2/rYyoBxm/s3qhGbJX/ZF/UjFE8hI5kE7s7L4umLdfmVJy6mRDRg4skffVCRB+z7FC6V6dw
EYgSIge8QQk2AWSF1A7JUu/ljOkhY/KvX88n+9G7e7s4DdCzZpFkiN4LyuZlkrOHeWXYdbXK8xFz
w+BKr/XpV2KhCmDdzuDoxVdS5SzUhuna25vo7fFQTOom1uUNvK7117/s08eOLwF0cJPTkz3o/UcS
+sFQs+n0YHM5iiDp13ygw47KV1Vl3mRweYyuSFwiVB/kEpekHH6l2qZn+qSTVYg9/OIHP6r2Wmdl
/8FTh+gJVjnvGMalUwEBr2FPJHjvqUI7VJi5kob75KfFaugRGCXSFVndZy+ZgKzZ6oS9kNy1909C
NYtAkiUuN0E7lOL62DrdMerUQ5jyMIT4989VmzNO1en6TdO5XO9KbQej5bOm5law7pqnRNefRfgC
k/tJq+p10kdXltUn9cO7K16s4m7C4UmTuWJoFtjqPxAWCOj2MB8v85dkhnCPGOt/vcA+O2LwxaMi
k2f84NK/JYqUlGKy7d8KKSWvj8R57/223bcD5ht2tTf4zP/dS7J7gLU6eDjhrHJZPfRDkqGKC8gy
niAiys5NLCtP5lguA6PaM+6B3csG8vU13xw83u+euIzNtkp4UyFftC62L6etIvRD+eCVoDP0dOpT
2vffjTB4G28gufPKFKZggf1w063n4z2L+/tA75nZZkdfSR4kTqKZ5pOP1cO87BqBJb9a3beNVLrz
rXcwS+ZPDnNI2RoHd/4eM/6yLKJDho5aROQbjX86SDKh9lj5wfeJpGKaLAt4Yxum5sYQ1+ygP77e
+WcDLygWbeYHVN0ODSfpZ2uc2WjJbrVNo1s3dVS8NERQxrXPQJyJ59fP+rNrUpeTnTd/qh8+1Kmu
2tia+sFTxvCnQ5SpWlnLGSKWjZqMk01iVldW1NuO+/7tkilHM48hGFsyDlnv94bKRnkHDZxM+CS4
lYJmn0E6b0p50wT1nnb2xGz5oVfLZUcFlTrSNsK6q2JsSVF3LgrGv218ZcXNbdDFec290AqAm3Jg
Au68vye1lkYyVDklmrH2MfsQbpuNtitw//WkWFUWBbHx1C7ts6FAO0sKZ4N4WXH9tPchTTNI0wsV
fvEIFQnh4wgNA+5MOaExEWtlpm3WChRbNEgVAjFPMZGqi9zZSfZAeiqqnK/f6ps29MMzxmBSlXWQ
iw8WaA1LWa9znnFoqU8zc6asxALmYYoJ92o0hw1N0eQ2E1NxKCRuqHZHJf8eKjD6srhkSs28mESZ
8pzaw3Pf2c8CD0AfDiKn92kUfBWFHT/UsThGcZKgzpjd98eHsaOqMMrmPFrTVhiLtOxMdz5h7Eh4
WI9TZhTmqqqtmol+B+TaHmvJ3opWfCt745bw9t417O7ahvJxs7Z4BgCFODGamFdcnMtIXdlNfALZ
IbqfCbUOobrkLz3FrkuOvCDoF+YDUt7g/PVr+Dh8wIPj7wvPZeJfZSCCWLu1+m54O5fSoN0n9Xcn
Db2umH7oxyQenyqDLEPJs9P2Sg3I4P7DmqbZnnNRsKayHeuyEQuTvJGnSHC8W6MnBkTDaJcYk5Gu
jsJqaRRBtVKSZBs3yYvS9BOq0KZcTbCNEswzympYY+O4l430sTTDFRIBeZnbA8H1hvY9xONzoVGn
kD+du7jo9xuYqb8LNYKwpUyBC+uffSxRkcdk58xwXtop6XbVpGxQdRPjCIemrPtxZ6pt7sEqgtOR
5+q2ctonglotzIJN3ZsCQU5hM52rbgrmv1XCrGWQbUfRWjgOyevWOeqLtd4xsRow5oaKEGVEeEyF
R9fpZaHWe7rqQ5vpQ3sZ9MNzilAvMGv7pIW6J6ruVNIxe3GFPBY+fcranIJFOQ36jQ95chh7e1n5
1rQsTeUQwMkfQgstvKmhc8pbL174OpzfSrNPchqRDG64Nf+10k7BTZBIDH1q2NPwdvMlvpeHPo67
p8Y5aYk6LcKms3dKa49uZjbmvsK+BIdmmio911a1n7Q35fyPKExvja78kQWZfg+TyOx1NkAbm/4K
Z/C94XM2+LljLZVkFEscRO+tRPSLusmlbawjlSoT9UYJ8UPtdJirg6nKi1JI54A720aJhM2EbJm3
ESncozYka4RL0iohKuCuS5OTKLHml+V4DTs/e1AlbkEK1lYZJHeqosR3Q5M/yEGRcTN4wSQDQSnI
oKhLBAVCOuxtY/wuasKzp2RCFzfrD4Pe9Mwa620ZVQ1ilmwBF91c11WJJ2jsaNAEtYcq1AwXIZq/
6bu+WrZq1rKujhJEsIMdsY+oViYvckUrV0OUK0yCA2utxZ12qKsguXXMEWplWriF08uLClIQeUBI
Q31amqozlmkIRd6Oo36pFrSIsOyVrQHZlhfO2YLn752f+NzAwC/LHKtwm6ocb6UQAQhxzygeoVkW
yPus3Iz34daXxmLhO2a3pdjcpHHc3OvxwSgJyZJQB62CJFBhgCfnsQqfWiPdF2heVjoiL0yAs3pr
hdZxdOSFJPJH2Zc1b8wVPB3Zphqkqw5x4bsuM8yViVhh2y+zQ3Sr6pn+7e0f2lQHi7htu60ZkywM
w56oodhsF4VmzOeP6W+cNkKWIer7QBu2pm9O+HInI7nEaErSuk+OGpQut5YzZ6c6izL0pqaNdn4V
tKuoVh9KKbznkDCFqriKJJsrLdAaZuD4nGkTLCV5rMN1N9zkODqsbdxcXV0JbwNcfhZSUfeHUJEi
FGoD/DLN9JgpwUj/5mOass5GH3/nTidiJFL25qgv0mF4kQpn2kewRnDFtcU2sZ14Re6kvcynZoBF
nmQ7zaiOKeKJMj0P+uAfEkV4SVzZR4bXtSeNnKqS3yX7t38UBTI12FjOEsjIWYxS/sNupb3d4WkQ
a4Q8kgl0Y2CtIGLVS7o82wPgEUc/IRDIExO6OZ4SWG2IVZVVZDQiGFiXdRbcq069m3qRIsCK/0hL
tRzbszNNSz8M4eZHEFllNhOja1ex2r36cI28qjPhEZWjssJrJIBsx9aQR5mxqCGZemUxWl7T5bha
yCYYiU/Mm13n/daQY5LWc3ZJkXttrM5R4OdkEquplExS4ErEX/LkULl0Gec7Vh3VD6r0aplwKrp5
c5jivFoa2LuCcFauLFJ1B7xJGJDJuZ6mf0Tn3JuTop8lBWFufTvV/aJKBukQWj2aRU7sbaAgOOoi
21zmfvugWPHNZNvDHe+o3owWOIEkREYIXn3f4drgqtoYeFqZ+5ta38L/10htQ3cqochY4MHtLxxf
f9T1AZucorV3ItQo9IqZwa+5UalkG3ksDOqW5GcYEf6iljJkY+TO6yh2GuQl6FMDMTSbSp/cnEHY
t6DDuZ9RWbiOup5gIBMOe1jVntLEg2s5CLjIVNgm0VjuihEld5pPXptFr9g2VJsJXeM6N5DQKO0S
21N5nQ3qhm9f36CqX6khREun0T3VVyX0vfZ+qLVgDxWOOKogGxYRNiDhBK4o1wnaTD4xQ5smr8px
UTbbOtl3qrlBDC3tUUMysbHbra1DG/XNYd3nJrzfEEGM0vhuhtJ3n5fBzyGpac/1+EHEHYL6Kv2D
fBNFuq2cusnMNzY1TNuLjdB6x4V2la36nz4k1d2QSBt1jt+2pYXaNcM2Ufsjmes/i3CoNpQs97av
nDSNUjAgE2cZ6HgICD3dlXmKlsn4A4lG9/zW39HbBzuEFsvKbLsdrtWmp42w15x6rztVfjc6wQhT
m91c6iYFDqxfLttY3+jZGLMWH1BIWfuokElUmNrBs0JN98ZeQxupHDonslYKu6NeFw+Ogb+s5Oxz
HDz3mjJprtiOMW/ACZ1HxZp+F1Br/YyjTutPPivgNpwQlCW4Nz+OoRZv0gAX3mj+V7VPQg9Uwtx2
lb6hHoxvOLStgwpLa0a51sg8fkS2z79o0GKbTHtIm3BamOMQr9WqupWLkxDpS1hBF6ilGLFobHgU
II+ajqllnA3sUjalCK96W5l8Hb3K4NJuTtU0bfpqfMpb5dkxquWUwfLWejey+29dM3pYUR+6wtmS
SvwSG8UyqbFOy0OLobppvCLMPOrlYg4bE+l3xU6+m9nwTTTf2gzfHUlfSRjRoMnVV1hAvGjEyy8G
PkI3RGsk/Nc2KZ5SNZIWmySJU9dIUGcIhFIwJH9ir5i5cXejOsOtIzPFNMRvFL43kijKtaGB6g6R
LK2mVsjfpDgsXD0UHRQglKYi0h5s4VcHOOj1QQM8c1HY/KSJa+kthv5RjU/W2EIjQqTT5MPJLMzB
6zAycE0NDvJYWVspk+1FwS6IkiSE94uGAXGogA0ZQqVUHiaspoaKjJrRcv4gL3lMG7x3VRtNUtIW
iw54zE1T517q0N8OXc1fVN0pGIWrZPmTX1IM4v8tl/KPwAofh07sBwbqLsze06ydsRrre2dWT9A0
Y88Pb1preuiV4M4ZMNzX5OjXJNRuPZgjY05NbCIba4QSkqmraAkSMIo1D7Y3bHZ/WrDH5DeyHUlr
0BKEk4Nj3hkjh61fgkL4MGqCgScnofb32/xxxOvLyqr8Bn5McoCf+Z0R0KsPpdZr0vFn2ozqThv8
yms7FMN9G/hoSexuBWd03NJMQmutxA2bULDIstre6JisI+pst7xeuiurSp9HLf8j50Z2X+HF7kkK
pTr88Io/xKw1NJ/RtR9F0DvfScKT1xjkDR5ziqeubL+nBAfucSnw90Wv2y5EEN1z1DG6cUZ8+3Fw
I8kvGu2D7xfkM7GRuIne3k4Uemkb1W4uiIxq4SXz++2F1BbBqpfYvI0szW7GYFyOfgIrWpd2uY74
ok9Msuhk7ZAN3RYmneK1Jq1j6MCaa6xA9syQdSur7SFsxxPcUXszKNT1Uiic2zQe6kWoY8zJm5hm
+xv4ao1FEFAtpGURm9Bvx+ZAMt25HmH3MK8fPOGvY9F4lnkT5lBec11tkNl2GrpS5tuqkfwShI7e
FSEOcaLkPAkrxV7iip+vJAmDADN0vCmu01/CJkPRGtL1oFrFGkNqa10ZVC2tggAGYX+8zkuEqWlr
MzxUOulZb/ztpPKtJLP+sJqB92bWJPaIE51ZpShmvaIpd9/qaDSwbi1u4G7Iy64asnXiZDvLHCwy
ksNzDG5xI43ykeiD3h1tdLhExsdVmCzNRttkWoDFndFhVREWTFpmkXxjR+3S6BOgQW0Nw872NGLv
3BqR2zJEww77Hoy/NVrnBi5GHhDUZRCEaMfaOm7ENz2ysp20dBqT9rBFcR4oCdu7FK1zLD6M2Tyk
8P8EnfCXaZVtixpidFQnd31P9ZdW01PG1NXLG/Ms4VLhZcqvLM+mJbAL6j/90UHnvyCn8gckG9gq
xGWWgq3RjqtFONxnsyI0nbWh6ZtKlGp2kdKpzZTBnZ0YL/2IRgP7jW6Z+tG6wNAsjorkxrdjtCB9
HCwHrEpuKSl3/lQizWGb1dq3N2efhwxuFQxOt9DN7pDFx1rRBhYP/4+SbnhCMn03qbsTn6G2FlX4
qCh2TMKZ8RKagwnFXvptOl2wCjsIUVXYbOWchzB1+r5NNW3VCg5UWPU3dfLLKaPRFWhVF1armezG
CjtY/yq3nblrzPDRV2OxgWj2O9M66ZgzbhFhB6cXC4VFpv40Cv0J++9xOQSIQXSKlYh5g5s2iKdM
am8IYj6FnHpnGfbvUOPPQy0M1gSVY1IxDOqikTssFztKme5aOu5HqMyCx4gXzYwuwXu+gO964Ug9
Npo1KssaBUeArMzOsRNRAc9yG5F7mF6ZXXzEKOeRI/omhsog35c0QhuDDTNN5d6L4/4Ux8/CUU9q
Mz1BukHZGcqH3r8W1/TZJTHmhEYOLqqAor0HbmQcGepJZw95A22QGbOrwYGTN51iA33ZHhL/+ytg
0afXhBeAvw7cZnye31/T0LWmHw32nSEIbpswx4SoXFi6ckj00Vxo2YyzGen57Ve/AW1vikqLAWPX
FMdGVQ9DrXq+gvhvLB5SOFRXbvDjKA0igQaHl6kmLPs3ptRfaJY5NnbQRuPgaRVB8YXpH6YG9f0k
CU/vsd7BT4lte6ZzkMKhYSjoOY7/Gkg9ERe118UlWtjhNPh5ce3OPgP46J7I93OIUyb26v2jK+Io
tREZYCpfoz2MzXqDVeCRzJHQxTiIUs02dqIRv4shRZMMD2KIMXhw4nPtJHAi0ofaKc4lU7Gmn2FR
4vl6rTavgcwzzPgelOX5GbAGsSvlC7r8ctBzlRq5QgNzacZD2LocS0s++GlyjPIHI0K1VWJPimke
vjWDWyWd28Ng6Avppq+j2zg2DzNOO08t5oACzYh2DrOfr1+yOc9WPtwko2OoQhBC4bi+f5RW6eSy
kbMK0VDipKJmZy2SF1BTVV6uE7t9GM3VujsW5oZvZG01ETl4JeLCCMemrsL1wxmVOV8HBkaoOCRj
sRE7fvQQhBOmJ/FDW8drK28ZgvdiX5lSDOxj349W9iO1OiR2owYh96bU0mNooKOeis6LFSosFWx5
1IpTDPOfROInp5Z+vU2jQvtXokqbRHEcLH4MWk+FIUGImkqJ2ah7aIPpEJ6MLnxoMn1j0jq6tgGM
n2OZZeMoowMg2OZrhV+aazN5AMvBECcV2bKAn9OG/nhlwX50BaTLYpKHYSzzbkj8F3QKmayCzFQn
tsym691uqF8A4PZYu4cuqZoPCiZT5UC7jYi9ScrG1erglnTUp6ALX5xUWvmnpsl7NyyAF4Na34HI
0CLyF5xSUjB/yNF4xZsxrE9y3Jo4EzD2qnKAb9r5m0o3FybzFYcizhQt8kgwiSLjfxjX4W3SZ6eq
AHOVfbilAwTfr1fYp6C4Y/Olmm+ZipcjxTZOKe0nxBoSki2jOJVtjsKyOLWaQUCP9cDi35uNcrDr
4GepO1cu/5FLOT965mwsbRhYrPH3C7wosNmKK6f3yrg4hapYOX2If4+u/iId+wnhyWtnOeGi7Yzn
MuHxalJ7B2Z4m+rVT7uOB7x15J/N4HzDgAyIOxVPUpPvgiK49SvrFRnlkUnQOZ6eejX5ZWI6VdXn
zgBVzPFdlLN94UPBlLF7RfdJaZAOazvWhff1Q/5kq8baAz8gDpP5t158xX4QtbrUAsG3k/FaSMin
eajzLizHw9PXl/qYx8xcBbEBxyXzM/iHc8Hw17GQtnmp6KU8vA1n58GKpYq1w682rPwk/teIiGpm
5/ckMjfjAS+YFQIxIq6qx6n+t0N5Lu7n4reDYo4+DnDU/7aCsBS9iQSO0rwWuCNK8GHwizh9/Qje
RCQXmyYuqYhaZstWlC0XA2u6VGwTZk+xfmKfVMsQF2e1XvoJCXKlnj3YsvStl9tbjShGhmWcUV1f
3k5291rZZcJMRnbcKg1VwtLM2xjjsqKLzkVPdKNU4ORhU29KbfhzfqBGbRyKXtrWQ3LOovZILzIP
q7/+QZ8Q6Wa9Cmw2zYR0jrTw/TsN0wkXM4Sn9FAlclwS0/OXMPTBOjiRsGnZTDimhLhBaQDDX197
fj0fnuX/ufTlsA5Llkzp9PkAwjB9zsXRje5oWjgVBr0n05YPZbH9+pKf/lxVJtzBUfmx9qXVbq2n
Qw7j4p9zus58wSfw0EslQ5t+z4RawvFQu9G4j2EefV65+CdzOtzicYedZ5MfDcSVxlZRdktzWTCc
K8oBIr/Y27XptlbFLpHWPaPSDI6a37XrjjKvL8OdqPSDXfULVLEvX9/PZ8//jftL3Ttb2F9QdzK+
ZTXLSra2oXvgtwu3srq9jdsklm1icuug8Srdv/YK5hLt8rWjk0I8OisbIZu8X3Ft0Y6ZMQAS6mDu
bluU50KXX31L3iSReJn9AUxYh1j5rUfZKF1F7Q/+YD1rujgJUNOvn8EnHAVUfn/dzfzO/trTMjvz
RaSwCInNcMG978tWrIsE3bjZvaAh2klK9aBySoeh9FzKzbqbs2YK242cDfQ+KHer/+SOYJYyenBY
KpfPJ+36ED5Fyhc5NTSUUnxjqOFalZznogh2MRoUBqUCDL580aB45VQ/KV6ZrlkpPxVJ4hibVeDp
+evb0j6paUkJhOdL3iNkjrc//+tBAfGU5NfFg8cs/6QBGXRS+aL44I3BcErAgwDDnXWP21iaFyY6
aGgeXXD71sSEJGHQQLb7MlY2o60cnFL7TUY2JTBNemb7Hmnj30Q+PCGxCSGBK4c8+1W3/OUeXoHd
VA/OtTgB2FSfLETUgiYcORodw7k4ziat83UrqAdk8dSoyZhvRhmipqWeMcdK3NwST0nL7WSagY1a
BXvSdp4tWCGTAq2BuLQRywu0hWpWp4u3zzlvxyc7yp5GvDYq/bmZbRUjmYkz+4GnYwbhzt0szBd/
oVQ17iDp2sErZZMiOXbD2DRW4ZDE7qRpxVJJncHVbhujgVLb0hKiSjkmY/I4zXUeLmvnsEU9ZkZW
zkpRF2bfP8NJi4X0LdZigL52+UbfmDFqXRsOMw9KQvQoevFgOI3wmnh8JRPgIDEDFeYzFfRDL5P+
09aGK1lbnPZo4opvtj32blXtR7m9YxxMliYfZeBTzJeZsrDMEr2JlJFtTJFPimV0Bp5y2zY+BkW8
TqJvaneLvzkDV6zGXTW0BUZozsKY4pskaQP6iIWp7WIdnzQVnNcqNprdr+WwWNsqG2Qx8yrfmCeB
bK3lZNpamEA1erT1jVutqVANlWrpJmQQu+3ckkRNd9fV3/VUezVmYz8sHpNOQowZp7Naf1sX6rqO
4kMZVecIb11FpYUpGuvGgZgxiQqnnjS/STtrMxc4eqIJ4HF7HqffRzlQJDmfhNdrbiH7fJcqqCxz
LSW6q/RsawbBnhZKGtUt5jYg19ivjeZ0fGt98LnSXFnD9MaU8vNMh3Ws9HGwQoy0giHHRcqEpotn
IGx5ddkgKcZmj/mh6knQNmRh/FZ0sNfwZ5zUxEpQuGaJA0HAr18kH39U4Ss4xTRPg68cBqcAwfNV
05Oz9pCnuMKV07SqQkzypizbytFggqpC5G6GOwJxTYjk8lmrH7Uguk8iTNURIWGiDnfebRrsvjTr
hA2JW5bRdwx/lYWIimwhDJDQqS1WfhfSC5bGTagYm1mkZoc+HzBcJCqiAadAV08qAdl4eC5gGzR9
tVCxo5GyKUcnxrKIgmjbFM1NpMmduxunhJ4oORtmc0zs/Oyn45bHCg6b4e5s4b837RQTMmLcUE1Z
lfTb6vpdEPOpWhPN/FtzrXXpA43B80yBNupVaKhnnAzgXWQPrdwyI+Jv63L6EhP8iefbpmFEoaGT
mxlxAaFJCQSusd3MFM9ZwjDPOR29W72VBXM7S1uzG4zqV9u1r0rcrLXh/o3UNDNsU/i/BbpUD4sL
PD/v6yJ10X44rqOWr6WKU0zu/8YNj0eCe5UmNcemro8pjak/NvtkPGL2d5ip8yr/Vu0q09rMfE9J
4ogq5UJZjPiWVCNj86H3b96kmUOlPONJuA7M7QxekRTwMkzpUyRKf2EF02tYNnexHm6iLtxpdh7i
kJM+ZTZosZaOv8NU4sxL6YktQPl5w3IccRfKVucl47jIS/PZJrvYx4TAZWz8POo+lnYD0HRCJIIX
VA3bgw+7S/7VV/PCh38STkG2TR2B9rp71IPIw0Yal2pDO9oj7kdQkIaFjZ6BKBkFdkH2o8CPLKBJ
1yx+IR06A+zfWdsmHp1psNT733Y1nSMNA4CqK8rNmJi/p2p21Q/YXaaseW2sHJ+y0HbofQfMbrGN
qnFeihtcsjkTy5GOWqpnr8dEc7UYIxuxsatmdLtCnEHCStf2xZMaqsMVPOjTxgl1AEogBnBAQhcn
jdZE6FdN8KAUTcQ0WmtGWUvHKXE9Lr5X2j5XxoMZ/CkY2qt2v2fCG0JwRUiT8QVc5WV+Vob+fTcX
bVPWNnkblJx7M0lO6sMd0OfJbP594RUm/QDIAMfYxn9gpdEmNSWxJNR5opEW01TRBYb5uq9ZBS0+
BlKo4+maMgsHr7nyxD+BrsmJoCeG0USF+YbK/FWsVEpYmujNILtq3Xne2QkFfZo79rmszPurpf2V
613qAazGn4Yk4nrzdFgT0c7CQLyRQ3IZmvVMyPi6GPvoAkPni96eNnwWmdmXCHIi12XbWtANReuv
ykB5fFvYGPnyTfnKD+xnoflG5qK3FMoWx3quii5d2JSyhlk8XLmZT+uov27mooWcQa8mwNaSF208
pXiFdFN1K00S7lfVWYlGxS3rfTHZzyazY7fLgrOM2S49X1ImFad2v+j04t+VjM8PSEd3x8qzFPkS
wcbsVsd7kS8Ob8O9L4uHMZWXFVpY3ABIuYcAnf2+8hg+LZCJHMeVhF/M2nvfSQQqWhx74jGofTtD
cDR2pBi55EY+IVN6KarhdjAEZoUNJKhufeXqH3VI/OC/rn7RVdmixv6JcZpXj2IFScbVDGklIjZR
hXHlb+DwbYRLTETueFaom6+v/tGkZH7cPO03dAg7iosuqkj6ScX8YuYDwGBouoWaOukirpQDuw0V
tCjPjlM91BBRfak+kPK0SLv6qJXVOZMB4pUZJTMz6qxIiD+dnK5JewYpMajo/LB9suFjjP+BfcR8
2/ac58UkRsdl5v0ri0KAUtvxQQhLGIyOelBCE5e2QYYkYGE0LWg+3qoJc640K7rBIq1PMVh3omAm
qrTjMlf4kyEZS0jX1UPqK8GVDlWb181lv2zYmO9QrjhERlzAmIQzw5PuEQuUhfFjdiJQo1WU/ooL
+GzRbAQ7jLf63IL0o/Rnqh4Z/+ccaQxlCic8o91fQldZ0kv/KltkQGqmwKwiTl2hWyiHDrdbgAZO
c+mO0fsycZrTMFuWzBhFbEhHfcrWEpYybpbDv/p63Xy2c+Dzhf7YmOnrl8TlrEt6R/SAq73o9kOC
XAuRXt53++tzvk8vBeSAwH82z5IvjmDB8HcSIdRETR6PUObx8mn39fBrFNI1gEP95IXRu//vS12c
r01Hj1EOPixIOBBSkEM0UBeTJh+UNNw52cbyMQE0fmNeR60TeiFdyNeP9VOUC3kqjPBZEM7Tfb+u
Mz0zM6sLCPEQBiKXox+iiiSeI6WWkNTypE5Hv5NuwD2ucNHnn3a5Vv++8PwW/j53g6Cv2hyEK82H
9ZzjKusBNCtpazW/Em0b+NHqyk/97GEzDEQ6hDAWKdHFw9bM1hjylCtSXb4IqYHWvOhr/X62G88H
ZMDjzxyv7XQsV7OIqaULvnIHn60sYBrmHIAjszb//W8u4S8EBUWjN8AIS6dqS+72JoRF7Qb0Y4tY
v8vsEXvJkk52xkAsRX+F777TyFawKOsZ3NPhY5j29X1duS17Pq7+ehWjznaa58pAszzCKSmXKKOe
qqnCOX+88tY/kUNaAMhEx1PvMfO81P1bdivjIgiqSuYJO41628ZiZWT9KeeomRG9tOr38cRkawTy
I/dmE6jso6MgXLpb1gkspTA91Zo4f/0MPlp6sMFb+kxjAN8xP9gJ6hAj+hhGpzcWx1ZZ9xx+Kil8
ZXecgZhmaUXZM9DVaSoxmbWCf5Zp/29NLtavxeFn9j/UnUeW3ciWZeeSfcSCFmtVVuPhaeVa0DtY
dJIOYTBoYcB4aiY1sdrwiMyMIH/Fz1+96njQGU5/ymC4du85+/xo/8fya7+V1dSkcdJ9Uhj+67vL
w/bx5x/4y8+DafjjaS3BtH/5ZvMJk7jrfzTT/Y+2z3//3X9E2P53/+cfSIrHqfrx7//2d4wL11hu
UP93xsXz//5fjfw1Ipd50vLv/qBc2L/RktVpf5JU6dOaY//6g3Jh/MbOamOLBIlHbJ3Dv/kPyoXx
mw5fg/+DyYcgvSWVtC2pLv7934jIBZTNwuQxMMUuAIx/hXKx3HD/sskxztV5agTA2575S2aerhMP
mMyWFuoFYjbCkjSm1MkpsYAJqxk+DgG6KM1J787xg6y7lvxFfuU/OeL8cn0vz8IlaE7nksPp9FPt
kgh7HkWM8FcrINQ2LYdgpG1wlfPxqeNQvf7Tp3T7+8v7M0bjl50dUQ4uX4bY1CA07n/aTpQ/KTyp
HPY94OD7tEaOSoQMSVA9YY0xSkh7gi9a+v+ynZnHtZdthYOzQzDW8jb8aRuDdUJax1zF68L4UE0/
r0UK4V1l5pvbeydB3/ifvK+/MsV4RD5ZJsdMBrBo/vSIZDAjiAncGOW5vpn7PgiLDHZx4AraCAFp
LUN6SYHp1K4f9unwpme+e2wL8+vQEcHCsP+2n9Ac1MOJVtjB9pgS/MsfBe/Ekgate/jcf2akWir1
8qbkiNeWqQrbBkz/UGjXTHcvA1DEeS7vxyh7+PsH/bWmsBgy04eGNQdb7xe6SDmryU1KDUR+Vk87
p9bO3RzdaAhy1i5yvJWeEJAVDxc/+ZI7+r88K1weHX8jQjwmd+BG/roMrG728UNFRECRBQKTqDBW
licIw4vzdSyTry5yQEf8s6Ww1Ek/XemOZSNGC8ArICL4eSmATx9yvU5Q29own6Wz9pxIoDN2mbTQ
aczQs9Akj4mo55JXEj2qPRtbBXdZuW4INtcN4973/8kCWCqKX57WYrbHfoZK7ufDLTGcZo8xjKSb
FHFpEjT3RUK4i8f4MOxH99afze8dfeuOVtj/wyrgakRXYbH54ab86+eQzLlXZhTS61qv1JYyK3on
EOTF6WbmT267xvNkrKbgsVGE0fz9Y/+jV/2nh/65oKmMShWz4KE1s99FjEZRnlVeSOwNPe2qIMEU
OnqSIiQytfjp7x/71wqH9ccwDqYPfgL9F9uw3Q9Gmc5Tsq76TKIFQXRp9tB9LPdsNNYHyyCLjSvj
M2KZujbfZB8AagnW6JzHUXNvo8iDfYZ9eN2C2vv75/aPFinT5M9OBzyan3fmGGU2B0SLg0RENIUc
Vb5YsArSWpH7//1D/aOPgErq85Tv03z66SZAA40BBjHcSNODA1hkbQt6hJwgUdmEGbXXuZ4CZsf2
W+3jmfv7x/6lxbaAfjiqLxm5WMl/5jihsaqDhEiGtetm3aasTHC4Rot/ajhRBOrs1v+speKYy+v5
y4UGTAnAK+wdLv9f69pgiR7RfJB11szBdG6wZU0zVmkMbYmvfU+r4atGCzJMZ9xMdcCJO66LkL05
2jhV9khal7HLOIlhW+pOraruxt56UAAS8T4TL2TIu5x/tp2VqqiK0x90Q0uMV92pG4CuDwnHhi7y
vtKLuFZFfGOUzkvZ0ELOhuzWdPxiwTgmm9wY2RKDnm/7ifAqPdXWyksvdV6/obyKNkVgvNp9sBkm
whnyuFoD7AgOJq3wEZTjciLuNlPtvEH2NWIdFj0xlCvN9+Sus7o2bKfuh3SafOuYJBlZtna1GAwS
xcdr7Usa8Fo/H30tSTZ9QRpdZOU7P1HETeTMydJm6+Lmu3FtUaGgP2WJtC6phQ24V+KaFuY6iHPy
ObSO8dQMRlqOzrZzMufoJF9QVhZ4mryPcrbyLd5QAKa4LVZm7p4BEdebOkY1g9TwBrn+hzMhW+my
L5q/mzSEMzWivBXGtXCKbX3bC7smLVNbd3671aPc3mOIX2LujHPtkW+E5Z/kFLLdMCAG+6Ffq7nu
t3o8F+SF4Q9oPftiTthBgyCtD5ZMXBh9zKY99QHv/8zEHUn6KOxdPX6LiNr8/XJ04qbZWA6/ulys
OyDfuzh4rrFX4TTwd9xRcaxJRIgeeUEhf7iVwjX3bS+iVTKWK8o6rMoWuQ29izGfnHsQp4lnbYxF
IW1UsJiRlOWIvXbE9aBYNmO5okLVd8k47dVg6ye97ldNG0teRm7vzMVXZhI4TzLIyuOJhk7PJCQ3
159D5qIq7c1A3knYLV9iCq2NsqpsP0f93rM0SYhEyrALC0KnC0x0yCpXotJvCyn3vdscSimeiCjL
tk11UQkEkzmff0TSDNbx7B2SzKlQwVmkj6QdH07gnSttyWPMNcGztaatPtWPul4bzAhsUkoJPKqX
0lYku94iAbYjmkKPFe6pOV1HAch+Q4CzTGK5kTkejcbIz3GLLWEgL0sapty5hd2uojK46bXyUJRO
si+SYeuVfXXodHIxunjXjggo/TWxlcyCgliu28KnYSLI6pu6506fvpbl8B2LwJ2hSRJuyWPUNfNY
x8lt1er5ttP0ZD1JvVzFgXEJCvFdLntvU/HO+xOuF11DFajVaUhFp0J8Swnun+hIztknEG88D05L
z7RI/bWZNNrKNdlVwaVkOwcxHdEi9WrqtRsF+xvvgyRi04xvTHsIIDxl5BLWw91n/S1KKdeMSVUY
m/GRdYyN0yY3DsdMvBoB2tOFSJp9oJEkXMit8YrY3gWxkoVpoXk47c1pYzvi5XP9mh2xHVT8LYnD
MfkQ1vBlylP4oXiACr/iQ0vGFj3KqbZYEnqLk2joBy4NLX7oK0mzI03CUU7F2vD6t4qwp1B5mRdm
4CbbwXQO0TieR5ua2QqqiUn0llbgGGqyGEO9nc4NrhdS1qQ2cnX0AKyjkYOOaPUZJ0dSkOrJ2+VN
EsybxGVfEdeS6hZPq8JXVjr13hXzF5wgTw51IhKjF9rAaD3iidzQptV3FW2hMiueJVP3dWrYKZIa
GtDC5YrTLPJM0o5Ct+xwu1ulviOLDkPzTDtvnu37cZCvueWrUxAMX/ORVuqUYVfrJmcfIf2gfc1n
PxtRuq77NliVTOS3Vq6+pDNbQYIV3hjzbPO54r2xwzTKriF77S3RmhdbS4a1LJboN7vgPm672db/
ZBun6hwYy3padiWEZMfZNyrgahJRgbMTGc+txvXvGmpJ8SoUBnerJvCTHB3k9NoqGAIYBFmw6VRd
bXFrm5t5/Ba7/YDHkbqaKBbuYaY6mDIDPOtrZ1l7aqf82yDqMef3/Ht0R88DBwUWisHFLTcFXAKv
RrgoOjgAsHrIDyXVp1JoJhRjPoJ7NoIz1a7IERZM1vThTf5DJ6wpdNuMD/w4RIuX1X0dC6vdKY1M
JQhQ2JBp6HCkZCuu0ua5agpzN31UbZxuNHywuSKYLl+qHbjO94RxvvYBgvnIqYqdNn6ZquGb3s+k
2gCnCsvOfprcytgRdEHwZJRddL24dbL2NHDvpmeIW8Cgf7dzsVtiYYVK63M7R5bObThrxRrGAGFo
+G1Xn8suztMpdGxifRjJf27DTTBap6EovyupVyGsjGur8nGdBgUZphjYo4SqiNXDmyJ96IjzjeFr
ekjbYgn4gUABmILhuvNCNnK1bspZbEZfv4rKIKcjTt560plXk4vYZ55uh46IFlAWB8OsBiA1Dm+l
vy2q1NorFUyhZn2bYDJOjcMSMcpsnZQxWN4+r4/4iKrj1Ep9axLHiiG7PLLeHnPHP8xNOu7rIUpP
3D0mtwSe8ODZ0jvoNnwFy03uLfuHPxoD0aTU/nWt3eZpycZstBtLkHSZ+6NYx0hx1kg0bDLsA/0w
G2I1oxEOiVizbqq88Y7JQpynOv3uLN3IaSYbNb0L/EoeYPn9yCq72xNekRxh2C9GcXmTt83em139
7LbgHrqmzzayZm2AgAIOUl3isRgvqf1olupucmX9ihk7ZzE3d+w8eCvAV4Io1L5kWjOFbemea9P+
EbTiptvqODRWQWJ6T904is2sje6FVyogWbckEc3dm2sDx7Fnm1tmXnvroC2Da5lNiDhsMjStfqw2
dttEMFWq9hYnBZ1oyb2p0KPqIL0p2IK4IlDO0wgW1zV3byrDvjHzbuOQEod0AsdPb8fZVeOGfHUT
PBbOENhnOOXdUosNmduFHYfyc+Shh9JRdnXFu92zjMkPNHa6bA/2WKmDa3Pi0qQTfzHtcg5nLx7Z
LLkKhSJ/Q1JfEVKv3+lm+mDVCc7/fi+1xuS2SlSyM7fVveMPL/hn0n2A8gpajqYOQFsPeuuMh3oY
g03PXTirmvjBqV/SCqGC7pqLLXA65E5ukTPgwJaovNdJjXMYpEm6g+618gbEb37BG2iP3nypsAX+
/mWYB38bjUaJCZe/801kxklFzyTVAHtKRx8280Sq0cIPoaoih0oGSbfN6p4Y1uWLr2Z7pxNVyrjV
T2Av5Zp+wUm6HZXzx4/MnIcOgLzxdmvZdYiHL0FSPAIybw6zNj/WuNG3qZhOcOzkaZwM0iWyW7tM
tWdKMJPS967s9WIPeWJRThGDU+a2PMVlXZz+61tZM8JU7gE9c7EeAFdvRg4qF2OurlFXHWv92OhN
v8smZuLtPJ86v+m+1KkUYVCL6YG5bLvB+QU/YxCPZuocVNmn184BaFIExe0oRgL8As055ebTOHnV
iwGtjQXT4PUu+urFjiyxh0AqN7o6DrUZvAVFHap8Dr7rWcTGjKPhEZ+ZvpKiQcPWiumqkS6ytWRR
3QyOHW+dPIhvdb1d+DeDfdtWndz0BLKvhloaOyPw41PrSwXqrjhHRaCfg6TVe1An/PHzy8RtdwO3
+NZaug6Q5LtvMZVpM4jkzRCklcNTcE4997Eb9po+zLw+OdmAejbV+KNegoJXTDSvXhzUb7Y556Hh
ttZ976Po72Q5nEs6U8fUL6ZdkkkGGrYVM7W1rBeJ5EkrutOcpfaNDRL20Z52Osbso5Xr1ZHcIyOc
8YOTm0Wl5BX6KZE2PJMxyC6ZityHdhYX0ZWnrM2SB37S3Olp4G4DyTMHthCCTY8gr5LRSuJC9ehM
3l6PE3mr8Y6fqFJnHKJAAoYyGS7LeerZ9NU+S4vhHnBC+STy98+/jcfUu4EL9IxExH6ufJtHdHOC
m5dvJ/zAQCkCdoXUs5/LQBG8ZYp5X5mxjanEw0M8VyAVSuXtp8h7aJJePDejZly4xO+pq+RGEV6Y
yOxdjtZbUvbcrjqTXgjw+CwgIaEzpneSTFsoe7OO2plgb+S+eFzay+dKVt42ppl3QnzPmUv0G7D7
iy8fdEVvd5ep7cw94qQ8tCN7Xuu53EeZ5+5nzxkOA6SdwK6DS2NoJ+XMjDmX7warjtd0DKCT6m12
jQ2+6DQRQiuYsk0TyewIXtG/Z0d7NQW9UzPt2VYNLRwqrkQliy+lV3gojo30GgWPVZEEm0hl5Zml
+ConwsYrRQUPmmkrhHqIOyY6/fSeJkgzJ7jnZnSdFDq6OoL3klvjhonDe+4QHuyU9ZtPJNx2mKo2
TDXwe8qOXwwR38WJlm2TiQuAKst5Qwe+bcw4DQ0/Ko4FSJrBJU3bMzPtiWjVUzrm5lezL7kFj7Z1
cKL44tCVPMSmvPdSVKetjbIwTxcchfnoFXxauRfaXfLkZupia+wm+nROp/ZRI6g1z6N37nQfeU4d
xf5/Ikn5PcjMi9eK6hLAmMhd3nrfEC1RYunaSUR+akx9l1dpedB0zOlTZO/Hns4YrlES03Q+8q4M
iP/NEG/3oxHiXCa01Zb7usS7PGaFfURo761an9Ngoxqw2DHZOnZE2awVH1nJgV+jaJxkBpOHroOE
p7vuVB82vcggKCbTygzIG2yLNIIqlwCDinwOPZQNRalQCmocJUFOMX3rbBVmrrXTGyB6FgGDIeK+
jo6h3hxL1wGolbgbKyGlpKfbmtB0C9u+I8DbJU5GTOMP6izkDob4hm7/YHYIaUbBeczlB9PE1jep
w7l4roongjcei/tIBPEx0lBK0czsdqori31Kmb8b2vhlErZ5iT0oEBkvpkB0v9NVNO8a82gn+XqK
3WTvZVa9nYX1WA6jR+YCoQpRMuM8ZAoVKmvODnVGBGXytccme4StqFamjhTXqb+NRa8xAwZAVU4L
11A+dZHvQuPnqiAyeNPY5RVYVYU90fRDaxjPdJD9UC+Tid+sSDTNkqNeFrvYuU8KSzG5dbINJ0iC
vca5JO8uu7eCFpxZNB1Uga6oipGE1DHHombbD0kdEip01pNxOBuzO4bS4ejuGuyJ3SPqalLPE3Om
4JYPAmzCLiY0MVRiMEOIjh9JCVcE3M4PubxkAsPXViKatQOdQck8BJnw2tbZh03MtJ5kzzEMDaTL
wiQucwGMFOAA69rf5PmDZ0TDihiyR59W+j6pk1tlwneoPFq4YyW3fp29UIS855XKV2QX7GS7EWl8
LdIl//hbXNWn1krOhUE4iq2jS85nTswEqE6gYiyTdF8dvYrLXAZ5k3wmZJVRmOcWoaaNB72KDjrq
Fewbu65Lf+jzqJNCMT5hoSdPl9kwx0+lb8HHNxxE1Em6ishG4YWemNKtX6GUKUR3TRZ2gZY8BEYc
cVO0iF9fEr87/YvuNexg5u0EQi507d5coz28Af4oQzMjCYjAjquNht6mbi7NI7GGNRuSfiL2dt2l
9jteekBCsntKSdiMlSB0xV/iiDVoklp54sCIEDg2zJDu0zdNVHfLi+QkToL5JZ2Sc1JOK2MeyYUA
GrbHXfOGp2QCa9CcaVZXbNoZyWgFvLnZzBXHttRcedo5a6XaDA1MS9cGX+4SFEFwpsH8OIw0lwWe
0RRLenaro+6PL804f4/6+S5pK7nuEVm4Y/DB7JYITcOP6TdE/aq1uUg9VjexwF/ZWON1a9rJQUPe
vhtq42TilljnS4RsOqf1xbOvo4OJYm+VPI8pCcgvG89uRNuh0YuH7prbvQBeH6xNH5vFshZqC+Kg
cOm7DezBc1msm648pLm5tyBzZiWkiqq7i1v51Uc0slKdDc+kyMXaTuTXKov9x9QCHuKbL1E53bUe
1ry8H0NVa6jdC4+3uEXsjgaNNqfYV0ZZb4ERPtsjO0tCn3Glpd69q9fflRacx0THLJC/wNLdM/vT
kWvXHHGk9eAi2j2UhT9ehu7LEFT9OTizmiKcTeVGn+QZXbZ2AUoAJtMk60WOzC9cs64PheH366kT
44uC8LFONZZxhhNJ8xh0cjQsD345SeqreVtxE1yLpS4pndE/RzEeeJ5BCnhLy6/BRK/Ur87m2Fx7
gts2zM5tQkXtky1Kf5O65ovwmjeXyPid1pQYLyhptZOMBs6oHZ5DPvui3RhRkJ1yCvg6NeuDL9PF
GlBfnESGsTdfUTLQcxyc96AvBbQwzdqM07c+GrWbxCVWNvP1m8RpyS8F7fVAWV1fvWC8Ect3XJXb
SiMLtfHdflOBzySgl4zlOM2T6+eXhFiI0xRprGrVcUdoc7HHsvfuDr3/UHfFW+lx7DXrqt3x5opj
TTT5OrILwtdrBH1ZXydbT1G1jnGS3THfHrZVo7XbJm/DKlHbrCUJM2vWNDvOFhJ1nqB8LUHOrPVa
g21ojB9u0LxNWt8ek1KXLLAx29RLllnmDflB9wrQqWVz09YbDW/MBuKY+SA828b6RACrmZGgtPzJ
xStFodDLHaSoPfPuK2NC4FjL4T6rpM1pcV6bQtB6wEeyT0WxFT4ELWpGWobIlmRK9g6WjBenzn+4
Q60RXj8Dj0ys77XInxtFnH0tqKHHAZDmRPI6Oz/38PxLmjQV5Ud5owr5jGT/OalpIGX0yAWNKtAi
5RdSRtdDUw30PqNNOYJ9S0tkkCPvrSeA2boYCkbjS5zW/dqs0j2BUPHGHNDVNp0fOkt8sTPrmH4s
U1t5ihOG36eC20mQrjJQRKOeW3stICYaDR5MGZoEXh0YW8y7Z9FEXKa9fRJD/owQ/NwqoAB2k7lc
ydPFUjNp6so9+0X8QOzPqcvmaUMY7dYRQtC1zfaeAVAGB62xK1V0Myk4gQDSWgOup62ubbnwCmrK
EQbpHLc48RukeqNJDOOsGncTBQw4UH3fM0+yVTztXc0+TD2lTsKFylQJCAhQwGoup0uOxhUfJnG/
CN43njkSA2TDip4cgtMbNBMr6AjnipsReUhwOnuKNPaMaQoA2tWGuyUJPGMIYmvA58hJslIJCs+t
aWhlrjgmRb0fpHU2M7PeFAx5DLlyhXLXrRjeaVlYlHUpbSqrPlv5PYq44BTMnEvbrrv20AEp+Ov5
EJnLUsGGwmGotOD5kI4bOy92H59LjU7AIKEqOGX5NkO782VwE5FOrKgalo80gQpd5CB5CjxV41YK
xpaYUckjTwiZWppEfz/Us39RsWBZ1xGx4MZdTAI/45grkCIxaRaEQunluDES752dGsX8KC/1cnlN
+IPD+jkxOu71TinXKTNpGDRaKPT+ZBQawUgY4FepmGGxGx1N0FTdC1rHA7piEHROs3FLPFs9PEjq
kXNcDV+WXzY6Ph+K6u/B9tVdRyKhg7iAAdQYt2JbjAAJs7w7mIX3o6QJHgaDA1QzLdb2dGppWEJh
jIBTajH2NZrr8RBAt9Vc4/ep5x9arT90N79n7Pyn2uunb//nfnO/+Vn89Ret2Esq0urH9/Tr3/7U
/z8aMkDK6Dv+VkPWdvJr8Q9kZL//0z9kZN5vLK6FX2TgcNfxe/+njMz5DcQ93QgwLWgDA5OH+w8Z
mf4bPHqLf4RajPyeRcr+HzKy4DeCNhwuLMfCI778r39BRvbrPJtHXqwJDJax3/+s4vHySfgM6mgY
eeODmhelue+EWdKSlzhSjcBi/NN79MdK+rOC6x88IAJZMBG6B/HF/1kwNutTLoy6kJ/0hlQfrpXR
fAS1PMeltv5vRJMw6P5lfM6sHseTgbwNJfLPL7HuRdpMA4FucbYQwGTy4CQOZsB4xDxaJOcO44qE
O4C5FgfQ2E9PuStvaWYAn3GgTCoaE+tPFUtW5uCdjb2lnKcmE6+OV9+a/ZJVPr22Up5hH1/L2j92
6kUa9h1DiHHdS3ZYDgOX1Iy+IVEqsVc2w7puI7WpNdM76l6/1tl3tnFnPgWFaWyTnL2xzjWbt5sv
/oxEN54ZVMg+O5beKG9Kk7uH2XoQe8tpOAUES504ecgTgEfcaOWeDKarRuwSHJcbRhXp7Wg80oDO
j3FQ+Mc+AEdipwvFbZKLVplMCeVRzRI8Tb54Pod1CvXOxi148/mFw/zGqIJVa879dfkDQFNu++Jb
m2OxhN3rD16LdfhQtFmzSh1g3a5RbGjP/JgCtXFTt2VQNDy0OHiboHeo8xqEKIAebCY7qzmywKom
H53NcFmWyfcAimOuAdjUOM6Ji9GcuV3zc30DOk0X4Kox6WoxAFqXuTk2rlBN1OZgoqhfrf3iTQ16
DdKKnoaRtcJdPa1EVj55vb8xZ5idC0/TTOZyZaXJEwDLm1aoW7/27wJXnoJiuisItsUC3mVPUm+/
K+a4iCVoEbRyfsh6+mJqFgzptWwjpIELEojPkDhvC9bdBdFZZ6FTx4y5UvXKdoxgw0h2ASRVM86d
tUl/YeVEw32h000saT+0PfUGjbeL5eP/1TkUFyzn1ez3D51qLgYN7MFO3pXymV9xsEzN4SFooo9G
N3djT6KqlpTnnnbvYuDlNxUOlEtaGyLnjbWOc6btKjqUtN3vIeoeItzYnjQuXpHI1eDl70hpAPaT
zpbzwDmkxjVA/9em6qxVBT5zmox3JcT3xuXU2I8dM3uNO1lwiRLyREkf2iDsuBus4iSk9pZhVB/S
aWE3zTqHYR81CYDbluGP1mp732y2ijZqlqU3mOAwR+fZe22bXxyGvIUCBC2od4i+zikZJAZf8dAs
ei58Ywx45HvlcfieIk7zBnjqSPkn1AlxGNXDd2ZrF1fF772h3rR00a4AbaWUeub8vDZxlJduxymx
nV7LEV1UFY13ljDe8riB3TvpnAgbwJQlZI5VUiQ7DS6fV0zfR176pOpXS4x3Ul5yVqisyu+dVb01
lf6Wy+l9NredSs8Jyhm66SNlKzZTkqGQQTjiiIpNX3nVj2D0j/pcnZzHz/fHa7lqaPqGtcQRzwbC
npDY+XtSTa/Ci4/L1TV41rPm+M9NKU40uk5zrW0G+6xgD+upt4vZrX1XbO2gWXs5XFg+A9JxX70B
IBBPu+icfV+c0srE76iCxxLJFMSBuyCbHpCLkUoM4zWID1R7r17QGwxnuSg7OnPIakXxUdcgX/We
ppnWAP40YOy2zkpvoZXLqHkdEwEqt7t3blTevNeGoEfGcMgs9WdbNLfLb2US8hqzXK3GOvb6o9GJ
N85SD7pRn5nL8Ea07LnVuphZCUKbQPwxXEeH9BhFThpWqnvg093N/nwjk3rfsCp65T9ksthxYwXz
Snf4S2NV74FF25Yz0sNgd5xnfM1hQ0Iv6XpDCQyxlhDkHI4HgpmEnjzEI0eNcUpPgdRPwN0x/pQ4
qBhPawYCK6Eo8ppmnzrJ0cvps1jlu0r777WZfk+jMkyi/ggH59px8ZArctOr+gMJ7nUoYuDDoFnn
4RJ341vux9u6Lh61fLd8ml4n2DzT/j1eAvmQz3j4tcVT4Jp3glXUjtlTbo4QYtsa395wTix1nssR
gU/B3jSNF22UR2faC3rh3JLuADPeNXn0jELkHNXVK4Rl278xuv7s5tXZ6iqOVXudDietqPauW0fr
BLLwKuoZr/mHuM6vcu52SdeWK8PIv491EodGIDB01grHNrmvcT2+cRhbM+LBN8IRPUVnFAINy0KP
U7ccc+Zeafo4LBjjtL4t+poGa7EyEv7rG7AhY5qUdGYfA907+qKB4tYcIiG5MqboTucFfP5ADZrO
LJMD6wCXioh2UdM+aPNMA68Ndl5jXbIgu6tpk9TLrhR3mKp7lx4k0go0L+FoonBeLlJ4X1vKj5s2
uHpN/O6YgHVd+d2Qc0J9rFgQWXEeXePOLuBJtjobb9MEa059mz6ynpE13aUR1x4fha12SMDo5ylx
P5jxWTO5Dh1v/7lWl5luatCxt9v3UXnPCE5Oka09lrp4UlUKP0AyyB3WJflvIrhOiK0Awq48zjJ6
5V9FZ95HtnMTTNp+nrW7We8+0nYF5HfIoxd36PZ6hGpfc6FYcVnnxc3n6XY2QdkXcOPEbCI3kwdS
qGi4VPO+tJluF562Yg7HsZm50arXqlufKWQYj+NLLQfcjuX3OnbJFYqHj6gA07D8GND6h0leMhG/
EZrxFiV8NkXDHDcnNAXp2p1fiIOn8xcDONJwcPkSle1DPN2kM91T3U7ux9577nL7kvf1U+IEYV4a
KzMqPzqGpiOUPmCW2buo7J0yDEovg7y3br503RvCRMCl8clgy6hpw0UjjTuf64W4OJfru/A3fsud
K6jCvtgs69yf5teBlTYV+SnTvxkGu1nZ31qx+do4N3ksvy4/hR/ibjab86T7QKWZwLTuPiuTm0Ru
2SlecuDIq3Yh606I9nY+yNZuoe7qC3/XQ2gXx4Ano4XNm9aGv+kquk/VQu7tFoavBcwXYKq7mhe+
b7mQftOF+eu7Z6vqiVfh8lp80QsbGHH/cwMsuFqowfYnP7iDJIxPlhbFQhfOVUQfujeapQUfXPAq
0yTNwC9DJ31s1Xilt59zAWPziBd6seliXwpmiMYFaONspI9jaxHbf9eH2gz/eAaE7KbzxjB6eR5N
lvnMMGg7u2im1EJQLkEpy4WprANXzuyeSTi05WDhLo8LgVn/ZDHTsUd+5qdnKBdIYEZujWqhN4uF
49xX/ZPtdK/OQnguFtYzYTrBkwD/HLtviYFCiTlfTaIzOAEm2i4+REGiL/sklNz8reMwEppO1R/K
rFv3YoZ2sXCnoRC25wEUNYuCTJ8RcCZPOQqHhVjNALxey4Vi3YOz7p0iBWItfiBaeGLnFtfCnIvz
5E+n3q1evIWKPfQ6+0R37huv+hbEGjEVfelxK0G5MC9cba2HsB3biMGm0T2bkIvXNESrdZBJY1Wz
3VKva+2e+e2XYg6GnQ3Am+FfdRhVemNGxj3ZSutZoUJQyNqm01Q4pwp5oQD+EOZZf1JJQjd5/DFW
9iti1RCR4Q619AHvbihysC2ixJ/XJWFp8sVzEBUuVYu3pDd2qj1kHRLCniaMIc1XMHOv5DNU1OYk
wNlZ96WtP2il09dlTWDRIV6lReOAhnWfZpPa9IH1TcUjqGaGddClaSgJnTre9Sj5RvhBCDA8KMso
inEvdsGsHqVQGw0ZnZU9pgtxvVnY6yUQdgQd/NzCZQ8WQnuXWvegN8eds9Db6Z+UFAoQ3aeF7e4u
lPe4W3jvTXzO0/yroaNxEdVN/H/YO4/kyLEsa++l5kiDeFCDmrjDtSDpQRkTGIMRAa01FtJL6Q3U
xv7vsbKrIsn4Sase9yDdmJZJwh3+8MS953xHPRdhOfCl8K78vrmvVOurWDazfVfXqM1m19r6I8o4
WgIQqJPp5DQICmANPJqUSHdjOXUrtFPxVp1fQowQx5Q0Wy+taZn3TnrDgkXWFVbufw6U19EyzVDx
cQpoI3HgSItoKeH3n4U9UOMvqec396GTsR1PsUwpOwXw2StJKUyzc85IZkA8J6n9HWMpd9ms+31r
+ewWq+RR7cKnOFbb02iru7Tuw5U2ZdR1Uv2q0lJr+ZrSE/de3mjbOiXdI7L1R8sZV/VAX7wP1Rsz
rdfS/6urWDMlvVEgLqRTFXt9MIMWl/DWwrG3fOMX5F3bpq3uLRVimy/pOLMCZ6UTZ4OgQ7YTW1eb
+iWzygJgZwV7VvkqqZzQuYlprQ9NbqEgyokK0aOQhqdfrEj6RrKtp8CEkhadq7Zv03mX+DIGGff5
iM9bc1H+Nph2fdwmbu34SxoCC40MeURh3TKMO5sSJO9eEkHz0veCQn2iyfmiEgIhKHksfJTSES2r
kJKmZ7bEIaXj14BYnn8aUpu03gN038RJz3fv3LdhAwyo6RqvZ5uvqhH6IJhEjREcYyY/zNnRqS6s
K9cWHrFBfE7SnBY8ty9lUN3RIvcQPSA3Ginb2cT10Ou8DpQL6SD45wfawAOMt2xgWKtYsPPu9hUU
gLgMMLu2b4KY3pgrfoiIRPo23Eedun4lIOcjb6cpCFmpgh0P6PWAe1pvgg1JtTzDac+i1N0S+YGy
jJB3L4dwL+j3rcC5wIOZKta9mW4f4fOq7oVtvIeedQh85OtR5H5tgeylYUYxVr+RVmGUwIjjJSL4
daIwiL51nNJa1NCBKBqRYmrYq04dH+ZOeZyF3ywCEaqwHbTNLNofTt5Wt4F9chNZB58acdTs6M+X
dOzUJWLaatOHWQQRSo+uStN4KLqO4DZjQuk7JvsB1TeOu3Pn09VE+gFjXJlI51Ci5wkx9YayM6Ok
sAhJqtix0hqh3NzvGp168JQq1jF2C/sogPJ7iKYalIPkd+hjfdG1loOzsjCaptuk4HVuML4kN6Cz
HofBWAuV6ImJFfXWYZuUDYFxHpg/dmzeV52jZouWWJej3qRpszCSZBk5HeiaSAwr9D/OuYnwxfVU
+hWHpYZWcNztVbfb5lp4hu7Ntjp3XQ7HvF1HZqXklGQ8paefHEa+f8zsXDmq1OY2oYzgYjZGYmRd
qP5mN/1YPsARU9hTOMWB30jq6qzM5hIXRkJEZNmh36IByOkeRFSH1VtKs1V2mGuldPI1aUkVa3el
H4vSn9ZBF0iBbtEDVxuQ67X4cnSAbRdRB2y18+wlYzM2ELV1NqtGPdZx766bpF7p9kIzLtPcTLuw
L1dqS5KWi68CKh6IxvCGg1SwQLeUea4KRTN36yvsFDn34otij8Z61EoTcVGwTit6BuZGoUXWK8FN
6mTmpojJFGxGfRuMypei75dMcAKhR8JuYlDzdUeCzVJk7KwDCIKbPLFPMMq7I9JuDh5+6uySMDzU
moCB3xpHuvColrqm2eSZnexHu2Z4JSwBus5Zsu3Tp9FiO6dTiyg74dXdcBQT0lJSnZ5pBhR3DTSX
NG/z59YI7RXtL3cR6xxAtfzQmdoy759GVcf3NJqU6lMcaWVTOWj78/JcBRt0F+UBB829qekcWqTy
9PUlrdk91S40KpfJ0apFgEBodgD1E+8yyCKLWZpL1DSq1+VTdIVOp/KqGmVuGmvOYR7SS186xXkU
JHmIjCXbonfbTlG9jfk7C4a+zra22c6pxQmAB2GUj4RwnNfoEgTYRbRpSWTfimRhtCG5WbUGgh8j
Py+cBeySzlV3HHo8PJo1bJIuZ1wTAcWOROr+FFpf5SqNwGdRmzo4gmoiSaH62c1S/dwANxJaPO+G
TnE3RaVO+1aJviugyFZujB5LUVROEVWwdsz5gfceHkwoSNM435cKTbK0wCjSs5LH/lPa59sU+df+
9SWWP1mRa66V2nko9Wi+ckSrEu3bbjOEz3Rq1yDFql1VSI1WEXpjoWNempxTM0W0ySbXQEBVnSxB
ScaP53tLA79WZvTHRuE8xAG75iLkWW9tGMYZPO1X94V0WKqRoXhwIR+Eid90NA5pG9+6SXcqYgwW
lRZ8pbl9fj0CdcpIAa4oH7IKCoxdDC8IaDapMX6jp/NNaV80LAoLDirQuSFu5VEQLJrIWCqDf9Zt
NO52flZ6ZUCbQKnPLRQy3ubuUEnW2Mc1cWkKf+PwkiVqVK3IBwFGvYVtFiFqDLdvKFFH6tfez1Zl
k90OpcOuP2leyGPIFkbu3AKzUulzj9CfFYLDyhfQRRnVmvJF1eufqhXDOMrDF0Uzd+yJ7j5+k3Qc
3r5H+BbU7CXMA+flG8RFWrUWVYGo8OzS2aY1Hh4bxQZVhI8v85tqPZexYKfTlnjPSog5cjpQ8wpv
Kl32c+X1QL0SNcMiRBrozGL78eV+c+e5nIQywM4T9ts7r1Ki74eiIoG3/ob21dPCySMVkHynxxJN
BUXsiJPCx9d87+0WGmQmy1RtUDoaDmpu9S9u8sbKNHeUaBynssDjkH0TqQgyxU2VceVKngCCK4CH
h7bJjnlde3p81NnrkZVDafeg+2KJdc0biaj4+J29s9fLN+Ya3BAIwXCY3ziNI8q0NrufwtPSr0S9
eNrQcxA2N/I+5PEKkvkn+P/fDipszSRQcB/Md41XdihJO3FBnS6IqA7ctvWUlZ94U3/3sZj8aEWb
toth+c3HKlJQmW7WkHdiWWstPwHJWsoRTHt8WdSYhsZPLvi7USUMDae4iVuddt1fv2AC/LLU9+vC
o3x070TlcXYNanZ08e1g67fzIYB9nzTX//m3Z0pchaPT0eNJ/etVC8fCHURdw5MFE1lDbqlVYWS/
GWT9CRsIsvZPhvJvvKmMEjQ7XI8b+45wVhlC65RQlwnW4lvlu3ilaOSjb/HGgPA91TgY8/Wguy+5
Y9xrdns1ZxX9M42joJivx1Juo937RAmekqZeqdG8jbvk9j+/L7ilwShoLmGxb5Fo1SySweq5L60y
XzjX7ZUyWgeBilcvWArbWJufMuqN30yWv17yzQCwh4amvs+xtMnts18undE4W6SVqm3EUZ+Mo0K7
p4BnxunJT+VxSpBiIT55uH43lVoCNYPmqoKmqySI/DLNmALwW86J17Nj7ZRW/i5nHonHS8OwyFDQ
/y/u8i9Xo5n969U0J0yLMXEKz8cxEAGMtcN4bds3rBqeMVmAdD+bu9+rNhh7ADkgMfBo69abFUnr
7M73XYzEepA8l9D+bHe6pLN+n2AD+fjDvZ+ndChWrNCgW0AdvrV9a42aNHpBmwLVLTZVxPz6ONwX
fbv6+DrvZyquAxXeZfqFcP2Wg4+zyI66oS89Z4ZuMfUrUlxPgmZkmO5SsWhz7ZMx8skF3y5FBSp0
5jC8jZY+3vs+skNFf8Tej91FHVfqPBOxpd1//CHfYwwArvPZJDqHqUN/e1H4KXZW+NzN0Mqe00zf
RLVywaY+UXOaLo3TrlJHfxJfAoKqAeLWZu5NSnKk87k2kNC7UILDKnr6+F399k5IfJTpqnJAvRm/
aQoQKRsK7kTBgZhU2VsC+/aO6m85eB1E5p5r33j8+JrvqXrcCW6CA8XHBSrwdsqubLPRBzEhsQzS
U2YXp85V6RumOPwmn91p2xwQjGOCnPL92KMuTm+GqniO4uI5trXrYSguOjlqNRAI0r03RZo/U+y+
dxzn3nIqVJJDtMvLZjsqJDgOF8RPl6oZnk0NpV5jI3G1FGdvRt2O9I5PZt33ayAfjV2OHMt8src7
q5h4ibme+GhTQCwwhcAmTJeTaNbNXLObfbGMap+ii/j4jr6f87gqoUc8rWyk322txq7W6AaToxi0
E7B85NncpoAwkpQaXMLPH1/O+u2nhOQnTJ25z31Nf/lljkXMmTWNz6gxSS9IKv0S5OVehpQZwPo1
0f1sMv1ipcEOk+m9trXh8iDs/ZkwGbYJqUNWSE9bu2RZe9KrDfE/P1tFu63n8CdCzRc1ts+NTU+U
xJ4FZLOLnbj72I7Y/NOYaZNLgB5vUdnY0VSiLpUK5kDT0tNDGYLq+JK15oGcbs9O/Gvc77e6kZ/m
kSKnAIWnX3R1uq71fD+H1nViYrdsh59D6gJgfk06m1Smuix4LpIcVSORYF2NH9zNniPN2Qal8tKF
9nWlmbchB/peNY5a4bKkX7s5D1CZffaA/var/eVWv9nedGEV95PCrbbBmXRNu5bPZ6t0XhdR+cW8
9vFX+zpAi3QKinz3/e9/gxTMs4mD+PVrRW31NgauIj7YV4K69LoU3Ho9XUuHham1KGe0gwT7yTvr
48vB+kebXr0u4hI1T7mPEnfbjiaSoGIvJzOMB+uitg4RiB6oHGf5XhPD3mLY/OQ9/+4WEWmJiJFm
qkk+wl/XYFLAAteY2tIz7OxUtN0qZZxVUbq3QLJS7998fIt+tyr+ejm5C/pl8CMEMaskZ7XqY4Ww
Z9eTkD25qfr4MprcLb3/Jv79sd7spjq3FIMWsF5U5fy9YaNZxMiMJpxU8vZHLAVOpl6arKehdkWZ
wVoopUK/rdwr0Lb/N29GE7qOXNTlnzeHtxwfHlmNGL4aHrsgRx2K1HWlMr1oE2G+ynWbb90C3zCI
P61ltxAO+nLiCSsi1Agfv5nfzT7wqDg4OarOyUauab98AaEdWCB95PKhcHQ1mM9dEYJLwHUtCBSY
4C6msX7byCf54yv/bqQJlf0+ayVbgbd3wWpwfJU1KAw576FSQKSbnJyRdDCcnna0/fhq73d6Os0E
2VDgeArz7s24VlWIJmDyZfnNJKwl4/nLxFk+V53WrT++1u8GtQDC79ho22EJvxlsdq1xhkz5ZIo5
/ozI6wpT57rKkk/Q0NpvPxObV9ZIFYaW/eYztX4sAiNUGNRp+zJXW/jlh9kInno+UaCoB7nze72p
tYDhzMfF1XSQ08hcWmcD+8Mn3+hv5zvO4ACOyHhlD/TmDVXBgG8zVnEyckyS22kceucps7bu+GOw
G89V0ie9rb+0unYcfR3b7EtX9hsoOj+1MQVEkAQQK/QTdM+T3IDYpA5bhoaLEyxaMh/TaWw/e89y
hvnLzGDaf8IWmaYd++1NrPS2m0qtolo9ya4Ku6RU4wEg8/lCjOlJwcSfuDi4sr5qF5im1oM5XDkg
QeWEQUfvWrDHbpVxE872TNylAjXN3Vsot9FlEY7YdtHOcONPdg3vHh75rtkRUXSiSGZqbw5m6tgP
eEfoZ8ddSKfU3Az+KUh6MFa9pzTZZ9OnnJHe3aRfLvfmi7VSkfRtW9A+p36cV/6Tb3TPcuaUZ5ip
qPdZceVy3ojn+pPd2Htcn/ykwC6R+IA+FeqbS9Mjx/3Z8OCmPj1iQnA2lR7+NEoe3sTeNZV5NvHg
2HSpQCV8/Bwb7x6wN9eWY+eXybHrp2QMpGpA7qsdq7ztGY5IwTL/UI3TLTWBR4OVPNQkgWppyk1F
NO1Vi+LpmJKVzdcfJc23JFSUxdiX/sLMgp8oSW9VaBUtD20c+t9n83UqMlrzIhElMTCo1t+WEykr
EVkri2aqLt+FRgmgadPnjz+h/m76f/MJ30xVhhWaNn+28sakoc9OpEw7Ehtuex17yMmOnk129b5b
/HSwvnQdj1+qKo/y8FCN1HD7FhscnxJ71FLROHdkdvxFiFNeji8C2+TCzax7QoBuaZ5zPCFL5rpP
xxeLU/bHH+ST5+FtOiUsoZwYo7yibzOepGLR4ZlIC7Gh1n1CGPDJavJuhn/z+L1ZwbU8KrVaY2BI
TWWOEmwoyNsx/6xt/p9p4gPwrqyQ8O3+/00T//iv+se3uoCx+8oDft1py86H/K0//RLmH2QbYodg
+8oGi93sv/wS4g8JHKUzwDJFQKbBdufffgmNBjB/h//KhCoXgv/xSzh/WJR94WJT2IbiK+z/xC/x
fkYT/HFSJ5EQapRo3sLiHRSIyIbtFOolyRY6+a8EoKMbsIHLaMU0LUQ3b6oOHXCrtj4Nkh+/3K7r
f07bv/on3qe48Aboj6hUo+DgwhT867RWtGFdqBIPlg1scEvAPbXaxqveqfaEpn/t6HsDi0heHO4J
mlPCjyuCV1d07tZN2fx0I5ACCJ4/WWRgoL5dZQRfG+UT6nCWKiNX/vq+aEV3DvKI0ItdhQOmowOT
kbwFkIYxnoG8X5pmCDigVqed0pXWPjGJ3XO/hbBDDq8vTebW67YqbmakK0fMwBsGQ7v3XTtYxm5+
5+B/j5v25yCiEh1vSgSdGuknnyNg62VKr57CZlznsdafUV/s9bqI1rGNorIx2295NoU0HJMHbC1S
7zdtMWeDB0AGv+18JDY2FM3rQVZq9bVVlgDuVGxy2HGjbUA6VgrLcF36aNgxu/7Icm3VEpy2Klsr
3lZ2s+O7L46KH//gzyzDZvhpBv4Ph63FshnG72BHvmSOSsZa6SJou28do1lFPRrxwhrWTVc7RzvB
XBoTtL7K2rQ4UAmM9zXgHlQNAqSnUV65lWEsTKtKNlFGG3htoB0Y8WTeoKdMvpCtVC8gDq0MOpXA
iIRYw4r7qos+u7OsaWN3+ipVjWda+d229oGQiwSkV5YO2g7Y5i4XdJjyWRs3NbSCdR3jGtTKG70d
8zUbRiTt8Y0JmJDY3shKLsVcbKwSphDsxXBdoelHYOXRXH6IK+cqMypzh9NOWcS+5W9rohs2yHw1
XBitjy+EMOCc7ncJxB35Wa95Mi5iPYAhnLpmPpmj8uQmG2zbzjUDGn0gPrlFovenTO9irNe8NyUr
twGKGhqifXpSkmBa9lgFxrH5YTvxSTdgUALE3WFiYVUvqmn/+pMWlAHiqqJeKWJMMPxlLyISNS7Y
fhckqrUd2rA7x4HyBDZ7meRZ/D0otQt0uXnHEgXtNu3u8AqSBYV1cTME5L7FqNEIxeuxEE12scpi
A+ydj2EyQjtUKw7KoIraZiDPr8Wyy/QVAnp9Hen0JEY3HVY0ob8kJuI9ySXxauSXlMwza5PkzrWa
Rt/NmPNjORUYyF00kSJEZb/VWlvzSm2eF7kohwN8S3UxR76yTgxzWkRGPe0HgWo7SFp0dK2594n9
XA+9e+y6+VtXlrtw0ufd6Bfb2vk5Izv22MdLsKOKsFbvicjLdbbABdL5JozD3dTM4xUP1AEFsIPs
qUJKEh2xTlLnb5MHI4+znYYah1gB89CPY7bXlXYZhJaLybz4mQZYdBKnz7zQ6M1lYSKv5gPOnuVH
P0JR2FReHWdnH6NgRJZv+AfLnw6jpSDZq2cdVcrLpNlfYNEAiVBif9nVPcmEcfO1q+Jm5yBjjfK0
O1ghJWKedmLpNZzyU3ky23ylT3q/Qgq3MVp/vGoUYu0KQXxgkzs4lubhtjHET8moKrRU4/fLfAXw
KEAwE97wfRJMO30VYZ3srMqlawQbCrssqtuaMMkHxit6F5v9XlbW6sLwjcmLgxTCp5NS2Cb6W2m/
iI4B5QSodSY38Bw4XjtQCOvCcV2vEg52i9S9Bll2AaTlL/Quy1aJSB8qLcYUq2rYoQ8t36Q7I5og
yneGjpZhR++nbYblyKt03URZ3t6Zhf4SyLHEZrDtBbJAtt1myEKhYN/apHSEFtHUo5+pmtNgxGKV
cBZZCgonpwmhhoZgo5bKjUxqOMJoo1sTmg6n2zq4Wdfp0M5XiM0eIje21j0nu/34rxcIKLBK/Kde
KkcSJCQVUhJdakosMqGkxsRFbEI8BWpkFbVCYiWbOsRobEr3AbFA+1GqVUypW1GDzgvp6Z1drdfP
qtPa+7RS9kgjdMwoaJ6kAub1pa73sdTGTABfN4OW3hrGsbc4BkoVzST1NL5U1kC78bcg0zupudGC
cNMmcbmEgTusXsVqqdToEEOID6HZ+lK9YwyGQ8e9qrfG3EAg8hHmurn2VIN6PitTfsmkEijqgeJF
JYb9XuqERqkYqobOBKiAiihHTqRIXZEtFUax1Bo1iI6QEPe7VzbU60s6TVhnECl1qI4OVb5JmhH1
ktQxVXEZeuQNoG2SKqeif9IJ2uyK8pDoJuph1FCd1EVl4bQWAd56LPXBBvQkZsfC+qp2therWKfy
dhW2OCWEA7+hCMb7MsxXTStgi9KO3Fs8sTByEvep1pVHhzXgUguj3PrD/JjENslCY454zMRBETFj
IcSrAK2xGPbbwI7bRYk2lpnFTI5jayr01bVpad1WoRBPSh136zJps22DtevIaXREKpw369YqjVWv
jQBYKrEqNTC/QxBdIZ6zVnPC0+Xnoj73LlyMuWidjZb1gG1EX6+E0+e7KpxIpFW+zNBJbprQGi9t
kp1Eq8SPVQLuxAoek/Ch0frThLxu1ZCkhOgXf0g+GsXBsuGyILG8KgZN3yhTwgSEIe8O0L+6EXBR
cUIeIf60R7uxsB3In3r2C56AQHfQplY/8gjox1m9g3tSbUIVlm3rTNb53y/gZSnWTPO+SFxzD+In
ldp5p3SZ3OTL67++vjQZ8PJJgubg1verUMLnAomhSxTXgHaRz+S9T4jMjAKMpvzX1xdOSPOp6VVS
uyXgLsQo6EC52IwSfleV9iNWV74lCcbLJSJvhpVndRAyRQU8D4he5iooLip3NUvAXghpL0ug/oSl
Ex+hzURb7vSDkGC+ViL6UoVjZo8gnkcYhkjwhQd0vvFN2joohOAQpyzhEvqnSfwfu+PgiXk+BnQG
HLAR1U76jTdFBuMJQd+3OT7gSkVDKtGCXQxksJG4QdO6BisrjqYEEfoSSdi+wglLMIXUCBFyQC5E
RSCuKhWYIVRDG0ukY24QXbjrutdLICHgD1MJQgyLsrk2JBxRZ+/OnAowMZfoREdCFA0gO+w+uIGV
oRb3bJW/CkfSkEoTLpidWSce7IQCVmnfqbMRLsqVOURXJexGFMhHpc3BJFkOXIrRwJCDKWgS9U2V
9riRUrN81PP+ZqpvlT4aTo5CLseYXacSG0nAZbyidoKzzh/UI/KHLYtgdgWHdYeHM9z3E3q6FhYl
ml+glNApCRk6uUQ9mw2bEomvJAfM3o8SaQncAfsPlMtW4i4xvRieFjkpKaU5yaITJDnd3Kg6+nrf
ti+Ji6Wst5SNiQekkDhpHCyoh43kacS0yLMcfG0UA4KEgDCawJRFBNdcE4SSgH8ZruzGLJZKkvLe
le7ZTppd28HLjXvaeyaSNYh8uBtif3pgK2NgzrXECno0zqcgIGw1RMoUNBHaU7tbxYZ6q7mRsQoc
pd8RT79MI1AKPC/ZpggRRuRajyDJYCcDDDGCTTRixCJ5ASQL7lK86xjqLPWKcdGSexDc93o+7hSh
fJmi2zrMvJzaxtqwUwFvwj0pmn/XJczjLSTmRRDE/SK2AoaPKlW72n0b8QX56U+3UaEE6W6+cbrM
hakd36H73fd1Jx2wAS2GqDSWVmnqS7KxC7grkIEFMkdLNVmuYaYj9l8XwMiWGBksr3ZV0uvHCOYN
GCi1409Vkb8YCkYOOk9gKzMy5kRbkILMGCpz0KGI/RPIp9tAG2+SeIBZDVk2UyEgTfCv6mle2u5Y
Uy0RJAo6hrP6j4+aCLNkl17TXvMd39SXYq20fAJKSdJVkwfX6uqd2zOH9UFSrCDhI0yGcDF3uLaA
T6BPiEsPU+izrfNdEasLz9lNMRoV82cU/t8IJh2O88jnTNn3eNfmRY7U6n6TRl5tkPTnTl+jjiRr
ny5IXAU2Hm+Z0WFi8fXS0N9noli7fRau/HiyAcwmix4OcIRNdEyIfBYDAD4bRt7r7fu/+s+H9R+O
ir+MMhkD9WepR8ZL/f1v//ivpv1RB//4b6qd+fe3ZaDXX/4XNkPqBxBHIDWls25Svh1+NO3f/6aJ
P2hSUAai4K+5FBIYln+WgUz3DwAb8NoZEQwPCn//UwSy/5ANXeRCYDMYOmSD/QfQDIot74rLiHTI
4KFEQM3jvfbIMULU4FMQ0nxWftRZa58lp7o2W2vThqbYcyJwVmHjoNlxOm2LAqBbWuF+yvJuiY0F
Q4E+ecqABjEopqM/TatapgwUETjj1tT93ZgaHPvgJiSRy/YPCm4wAazwc/8KeiAUCa1/pLtSYp4M
7U3olvFprspNxE4TI4ctrurJf3ImejUu3CXIbio6gZLV1DfXEe7zdQj0Zmmnt2nv7xUVmLqJrW5G
UYLnubiLZoBNsTlBlBWC6lIsiqWDH+nw+iLIvFgmbuiCd8W8pmp+ujGSTn+A4rY146L4krI16zCO
rYmsYeKW3jqztKxjZ0wPSdyV8Ont8T4M0sMwFtEqUzmPaMaYLk07hupcihlZvr8c5sB4NChh75IA
TWE5htVm4jDl6SOp9UbTE2Y+o1qn7FQHxoHdKwLpfLoXpZ5jICpeQhGuZl/LlybE8G08I26AeK0d
NE6QZyUcH8fBvjizi9qei+KuH9sNNNV4WfclAnUtWKUiAGPXcRTSzHnec1hzo0i5sXajBizJic52
WuzDsBiuLV+7bjqcnnY3/eDEvuX2kxAfYHliO5p6frSDHGtcZ2mdXCWzQIOaKCd2q+MqisDwgk2J
t4MoSU7pUyixmZFetOCYJzTW63KhBWZ/yOMy8XqNXXaWDHtnbnCfEsqpuqG4Y1CeB78wVhy9yQCr
2MXMdWV6rW3u+iGKL4WlR5csgNWGbaKhHeTHt2LT19BEY8fI902sbfMy7+44ngJlWOpuHBIdb96E
gQ72YNaeinbGzKQ3MUEQjyPkrjnty3uHjd3eKs6dTLo3euwIgwFDtiRnEdOy8CzRssoi2Vn29+CS
rLH8Ws6U8DjoPiqcFKFRs4bEk2nv+wF9/xS01brRq5qtlmsASLPjuyBXXzjrVtsozy6cXr4yGNVt
VVnkgkIEXJpy62517b2R265EDqprE/TFYorLOwPLJDCGdZJhDYTutKHZUC7GgC1P6gK1RfX35E47
Ryabgys1FhpP9sIMq2+tNq/GdvxqVP2t2aMNb+P8UmS1AZUCYrZCnppWA38P2EsIwP2LqCfnWxTt
kya+F9VAYUxZFSw/kRlc9MBZm5FyNbhQ3FVwz0MQS2WNu6phBWLSidtlOk47/mDl6XN/BEUZrlie
OdenZFdr2oqUn9YzorTHxooHo/MachpG9ZBFwYGz99cWzSf7b+UH7h3472F1HYz+Ipd/uQsik3vs
3zU42sZ4xLtv919sK6QAE/Zcvk5ODaOCo22/gc51hdwX2GlJeWTux4mKUy/LQBM1LiBfUzDewVgd
1vFwSzE6A61tsOjnBW2ytABhMr70nLRQAo8A9Sx9XSFdWpijf0ccxHNS+jo1CBfTdMV8WNqeaXbd
ojRmZ41A1zOCyD2ZGm4HaMjpKu/QlASRnR0owGEgpVqh88ziu26gXmD2K7Jhldn4dZNi2tPdoXyl
dJvMAk1tiXReUcMydlnPvWtSd9zWcfsM6xiKie1maz/bDoYabWnvdcuoCaFCDxjyLD0hbiKHdKyX
JEuEolSWVU3qRjfmYtlxIloh5Om9doDv5ponoPLguzJxcVIqTeTlAXQcLQgdpYtNPNGo9BjlMz4Q
zeM0Wq8N017o8G5KdDN5ZCeenqXttU/PgC+nuQo6+DOi6bUtcGIv0JRTkKf9qWr2Q1Bsi5metute
8TvVtnie4LBcZZViLDvxJQ3satO0OpRUBQ9fU+Cl8xv3CnAOq0wCuzyr7iqO0meM+1RfRbY2LCOA
JOAMqHSpwcLxUxaD05+KZvT3k6Hs0zHxoRTV8VYEAf5E21jGnXM/uFV04BdgqLdHHvIfLTJ/Oudl
eaO44k5B5LBQLHXaVNW0KxVb3yrO1w25Yf3ejW95Q8ODideyGYb6KtQA/arUMbBJUmJAV3Zo7URZ
EQcMhMYy57VkzYiaYsyc1ZsuSQgPyooH9JzNdQt4J8+FcV3P1JyneMZm5XZXNnNRP1TXaUbWSxDV
qdcrxVdSXq6MJNxrZUk8Kr6BF31uVOrm1IinqFAXaUhccWBaJAOR5LgAZjislcAczhr/85KnEjZm
0XC+aYBQ1LUwwQgV6rqa43NDHUMAwtwP1B4t6iB+5bTrYRizdTvEhNRM+rDTKoOtcxOfgLpvxlnb
pDU14RAa9MYZYnCIoJUWqEaxcU4gAos4fYz1QjvO6KsW+k5X+uSASnVNoeCxoG8Abq7F8x0AbSxm
a6mODqoLH+1DEem3yDDBVecXUafZbiR1KO4ohzrF/DB2LkkCuvtlDHV91wJGyZFRrOdDpqOzo4IN
kTR3cTpW6mrCM0KJQbcP3DSFmQ+slT3M2iGDWLRWZ/9b+PqN9amyJt6IYyRWNypKDyEL3WZmxoeQ
Fmxe+QFF2Kw75hSKUJSMorC/rc2+3zTS02kahNeTnjPZuoU4tSeueO59qDQlrA4D28AE1rxu/Hk1
0OfGw5zdl6JJPZKdsbeHkDRhjlfXk8syOUZKAPdfZ2irpgPny1pVEaFYhAA4W3O8x3NN3dY6vr70
8qfUt+y95GINvQ8/0agTe//vl9l5gH+hHkGojMe0GhclkhiYGhpHDSKVVLu4jQIbt+VMndGyeYf6
S5IO9oPdG+rGZN6A02lDNXqhv0n0+Bx161yiVSJzafgzRmRjOs4hNCUEKph4lR0NzXoL7mifECWw
xkmKtboZmmOVKGQOZdEhSoobVtHii1uygmJ/O9eYT46EiYsbW53VK8u/L2fc54oe3c0RgQuGQlzE
0HwxFMXYOwEJWCEG122JGqI0C+2Uyxc9GuiPpDYyWvx1h7g1YeVkQ30LTiC7EA+xBKZIdG6e/ezU
iO2NP97OekIfqEnFTaPQQMhdUjAEHGZQ1KYf0rHA+0IkXFFANbfhENnKNsl8n/yI6KYam3Hlpv+P
uzNZbhtLouivVPQeDMzDphacRFKDLcvusr1hUGU1QBAzQEzf03/SP9bnkZTNSZJd6Ihi9MZhWxST
eHxDvrw37/XWiKujY7CapgOq7MYfSZ3jgFQt5aFUx/MrXy+jGfMFk0Ec92Q4R2aF/WUuG+6MrvNI
4C74N8ajVZYjhT/Xl+9jo+ELoTH0ys5wLDLt7JOZBHSICjxHipUPPIP/zWsR3q7sL7qHLq8eIhUi
m8VUt5tsKAMQuQZI0VoDRTXgw/ZR/0OPQMBKm79hVFdNqUX3o2B5WxjJ0xoYai7wqEggU6Lruw8k
SvYJbBUI/EpG6EutDGyRBLalCZRrvroyAb1agX7V7Kg0kITjEu49tCt6b+cCLVOAzQKBn1WZSwnc
bAAz5s18wklCcIG4rYDesAH6w2eLSut0zAJ3xw19h1dxFl15wHZzZaAD4tX+vSUwPU2gew4wn6Sl
k9JQKctn6/qqtcjkZGQ8kRpRpq7e4h4jEMOVwA5DQETUDEZwSq84d8JPde59lUrwRvwwG/jFq5Ei
IZ0eS/HqAa0OGzy36A/S2stmiumv2PFaFrNXJO/SGF5bmdkUgkE7I4F7rgQCWlr8fq56NgRpUgyB
k/pZ+5j7OURqU9PGKlIKw9ZSUtrMU/g1aj6ADbywi3pmqzXfjo4YMl3hlNrn8gQ9VHpQ0f4cG+vl
wKlWFuV3EMB1i6ZqtizXozLOPwWS+ojQikuh8yF21ukNJwzlMl1pr8ARFxE01KHVRM3IQwZ4nLWY
3Mp+MCy0wBmplTdaukk0lo3qYW4pn42iuZ0DVU2rAlMYp1anoVN+XVGuQMTVle9hSyHbDK56U5HT
TCPtCxYL8ym+StwTcmthFEBnXFcmRhBlA0521JdoH583dHXj/VUUyRSWSzqxSt/GesdDyt7Np5YD
vGHofKi5tRowun0jKfXh2s1A0M0UmrmNOaWTTKUWJTk/4WBHgAk3eCyJEoS40ECeaOQvI9mgSpWV
9r8Caa7PmPqfMytEVTmeK7NoQauq1a+d1LhpsBkboJ4lzeRQncr4W01zm+SpWJnRx7ByAJlznAVd
s/yQoX1BI79ypUdli9ptZpNJIXzjaBXOhjBCRpLk4OfmBSoNECGEa+S4dbuQR4khtdNsTUHMLxJa
Y6n6lC14B8ljPwAYHyVlK9+ZzQp7XO+zHZfuOPV9mz55JNQN37mrJXw/bDTGyiweaUt1ZtMwMa5T
PcV4IbwJC28MVcHqe3n8Eb3W+WzzR9JgjhZFKLSoNfXa0kRaLbZduv7FH5t/yq0x9kNJ/Qo3c+BL
KxnvwZybKw34tQL2lKeNRblzTSGc/15HaUIu3djXNMI1LBB3daWv/PxDZObjuDasx3mIEJ3Tlsq7
5bK+pxnYpsrpoekSN/NhnDv1YF1mOUKBNQrnxqNMg0Of+kEzSEFv3gcV01ofVrJUThBmWo7oVfqo
AXzhBxD3bUQZaCfWMgoULq4q6MuX3qeSdBwcLHiHtNtX1bUENB0a/UYFLrT9anVLwjRrLMS6GN+7
ZajctRJEgkZT46vGcL6sgwqBaNlD8wiSBP5b+jjRS6D7pFwO4CB8INW1YCqoaOqv5Gbi+dpnYdLA
gmlnsA2gLHD54oqVvGvW1XWdhQ/qeuVSR9Sjvv3FU7X5RF9iJOCZvB9NFPeuBaLIc96mXnwdtXj/
6c29npZ3IdgXB11TDczWYI1Y5U0qF0k/YecZrQvpxnPshrtOiGFHmSJOmMLl8NzsQyWvvqRJow7a
vDLHbYNQmO8H7W0cqI9caxChC/L1jeFDA9aWkEAUheubtAxnTkah2jOW+kdbL+5sb6XdeJ59vflL
iJ7BvQoJ6j5DW7gPD+e2RbsDAxETswrAlodiiSq/ymw3nOguwF3lXkonsKCNqh8lxRTLzBLGAQKX
6GNcF+h93UQY8gyKpCqvWlQh30doYU/3inHn2EWCkHnAFcVxGjry1seV1PmIxYPigUkDJfKsekU1
N2sejKygJl0UaNBIoTMAlfzc5ly7ANfQmdTtaW74D+ssfYMerZ2QVinwqdDCkEYkGwLePKQTVZba
FirAPWrIiT80ldQcKPk0XmSh9tT4yAW4oVj+aHIO1xUgSoQaQTRBQZqKVfpH6brvfXGVc9yU4lcb
v69RZEDAWBB51G8VKst+aN97vovlizKslsrCkaxxygOnDjQWTXuLXn3C1RTP44AjGRpkfeWYwm4u
cSUzfFTYrbK+pnL4aZ2hi4OfVIU4JmLlWqYP51wxIXU0b3Gzjr9Tkl++VVEmF32Fx4z2ynF8WtuD
cChJWA41KZoBhYH6t1xrdOlipOYu47fsgDds8YOJJIJiaaYyh9ANPW6BlhrwuKoyg2HODTifaV42
wSxBF8bpj1lRjdau92lThciW16mtTBBae30qn5JKZVOhcmMBEKDGLYrB+/RfWZ7XLj0cwdCP1YWc
zUcNGqfYMr5Lq3Diqs7718OdFIRJ8/bDHS0caLj4H6I/hfsJPAW6puZGS6FuyVEbvcGqVk+odqbu
6GAyMiOrUQY/wmVyG+lHLcZcOVaiaBB9jIIaDYEMWzmvLdi2tDvZpWeyiIpb6FfQ2VbZbcQa7qNk
85hV8oMcmhoSm9aNb9BcSPmkHXK2/tnK6NCvcAZ8YwKekibFB4YCriI9KrMGjj5wXEip3qzRM1yp
3B1gMM6i9cO6jJ+Sqh2FjjBS5ZOZRfpeX6ZvzIOTL4bYghUKu0xFLPtkR0NVtsFwKh5WFDP6SbL6
nOMAOQolZGJFseD1aSC2pYNpTwOFjWUGztA6J8/xk0pWSutQg19mZS2hj0kosyP4dl8a6ykapJCz
lftV/Ubn9clMRxuJoQUOMVhv4CKHMx3yQV2RnIZDtmQbH0rrxpbQeFS4Ellkb7nRfH79ITcNCkdP
yXQXvXGwYMFUjiKCYhhc8I1wuNHNqqTGoTAT9E2PukbZsCMHIVU/HBEyCRmiPCB7zdtfJY3z1Ao1
EINNTUgeHB0QWKhlZrsUu1rpwIqSgYaXDUItboKemSgpqjHXhtcf/HQuEVMFjjItmIlbVGivpcCU
kZ3Nc6zXNzGDFAm1wkt2Mc26aLbx/g8gxN0jCHxvtGFy36+fsubDU44zz9Y5wH2KxU9pa4uKj/Ff
e9EzRnf+jXbA4scmAVh8GZTkIFJFS+EBKX3zsTaf+bV3CRYF1sffeHtT7jloa0C8drBhd1Dk/8dv
QUyGtf0xmKQmOpA0fkK/vCJWBPH2RumlcXj9EbcD+vprXnuApz2WPf2BQiKh2zCYDAN9jxanKgjo
puNwbxhUuceK1GHaqHTP0T7LyfW3DMOf8ToqxHwkdYn2UWZVHKY/MwRH77A3E9SeUJwQ8C9iIqcz
wewJZwbMFBwOAF7wdw3BKwuCTy86sX5mGI7eZW8YlB5lUo4chHVQLmATPlwQZo9lohk4n+mCO7IN
d0nrgSmqmSSFnUbBEI/J24g0l9q/Js77vfWgGD0FgR1TwXpCN9VN/9vfsh6Ovsb9bcFE0uQn18TR
u/yYDPAueHjmggL7wtLICw6HQespBi2AOpc5c8fYuLBhoF+FMmjX2WD1dJKDjZQYOiKWDGdlfzbY
PZGxwFrhYo36iVgylzYMrNTd2YW3z/4R/itnpdajtQMxKKYCCCqnxeEwcFYqtISyB9GxJXMsXd4w
KMzkzrOBsxLvHoXDcntO8Ib7s4FzRFNMuHWcl7CI5Is7KGioo04huuy67ZE23zdyRjppGHowcLZO
xoFLiyF69zSbJOryUich1Nc5dTKsHsoFMlIxbJFnV4VOGFrCoZXR6y8u9Re2OQCZn7L7fjWRNpgN
pk52hOw94Lkimn33V4XR43IFgU+3kHzgZRe4OVDBUNjZuy0Kiz1SEWWCXaJ8dJ8we5CpobeyEbFF
GOK6cXmzgcXcdRicHugkNWVxWED0FLf4/dmg91ABpcmW5l0qXmhaX9wwINmqizncbTZwaeD54P44
Ogqw7IPHw2BYTAITlUx4D7J1cXvD7qjoPB0Mrpf0qVE8IzvQIDwejoPWMyihm5zNNIejenOBq4Ia
XPfNwenp0JUdvm96qrdH4v6qsHsQjWgLJGcVd3BR2r60zUHsav+DW4Vsc6swdFRyyaSOay5mj9I3
5s4gUht114tbFdx2LMRRO24OlJ5k3Waf2dZ3UZ46XBTkFRaKlA6Ed45NDozLmw1CoGr77XS4Veg9
kTwCJSH5yU3yKJu2qMpoiEKQOFGXUPUL3BqABnYf66+Pgrhp65aukpIihXF6xTR7CJSa7J80TtDx
pF/g1iAKpF0PTJOKAuV3jUyZ40AoPR6vCZUxQFvU0TcH6i9sDT9Ro/pe4MYPIvi2KW0vn/JzFfCX
XvBc0T39+a6aK4RRRK3y4IWi0r2NvS3giH//flCU2VSc9374XIHexNn9+u4BT0MfxHp+quf/nCyf
skX2p9dsftDsPua2qeefi+9GuL9BPI+KZr/kyi6488PdFKPPluu/Z0+vhvnPv0XzEL0+2Wnz0G5W
/Xj2E0jgV2I8wqB6Oigci6fYbGKdI0BREB///Ehti3FdY3xKknwRLM6H2B5JXUM8YN+DpVMQng2y
y4I6B4m/0Ty1tVg+H2ebZnSN827TlBZvetLOxtndfDvH2YgfvRBhc5vqGuGOxXFu8u7An65vf53R
W/ZIA9+5Z3i+CnUNMmTqZtHZ2fuM5XUNcY2s9CI7/xDb233XCLM4WsXJMnphpLYFpc5BFmgBvbCX
GLtSbtcYk0XwYohdmbRriKuXV95zXb5ziEUZPD3GL0zcHSDWNUg/eMJUyH06O692cFPXGA+rRXQu
wI8beNcI4jTPFr/xpbAOz55TPwrDr8c6l2l8B8VP849nsPvcrx0mV+IVfwZPi+z3/wIAAP//</cx:binary>
              </cx:geoCache>
            </cx:geography>
          </cx:layoutPr>
        </cx:series>
      </cx:plotAreaRegion>
    </cx:plotArea>
    <cx:legend pos="r" align="ctr" overlay="1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sv-SE" sz="900" b="1" i="0" u="none" strike="noStrike" baseline="0">
            <a:solidFill>
              <a:srgbClr val="000000">
                <a:lumMod val="65000"/>
                <a:lumOff val="35000"/>
              </a:srgbClr>
            </a:solidFill>
            <a:latin typeface="Courier New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45720</xdr:rowOff>
    </xdr:from>
    <xdr:ext cx="3638550" cy="645033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77C18126-DE89-B36A-77FD-027CA535B4B4}"/>
            </a:ext>
          </a:extLst>
        </xdr:cNvPr>
        <xdr:cNvSpPr txBox="1"/>
      </xdr:nvSpPr>
      <xdr:spPr>
        <a:xfrm>
          <a:off x="0" y="45720"/>
          <a:ext cx="3638550" cy="645033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/>
        </a:p>
        <a:p>
          <a:r>
            <a:rPr lang="sv-SE" sz="18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STATISTIK - April 2025</a:t>
          </a:r>
        </a:p>
        <a:p>
          <a:endParaRPr lang="sv-SE" sz="1800" b="1"/>
        </a:p>
        <a:p>
          <a:r>
            <a:rPr lang="sv-SE" sz="1400" b="0">
              <a:latin typeface="Lora" pitchFamily="2" charset="0"/>
            </a:rPr>
            <a:t>Se följande</a:t>
          </a:r>
          <a:r>
            <a:rPr lang="sv-SE" sz="1400" b="0" baseline="0">
              <a:latin typeface="Lora" pitchFamily="2" charset="0"/>
            </a:rPr>
            <a:t> flikar:</a:t>
          </a:r>
        </a:p>
        <a:p>
          <a:endParaRPr lang="sv-SE" sz="1400" b="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1. KÖN TOTAL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2. KÖN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3. BOENDE TOTALT - både asylsökande och 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4. BOENDE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5. ÅLDERSGRUPPER TOTALT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6. ÅLDERSGRUPPER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7. AVSLAG PÅ ASYLANSÖKAN</a:t>
          </a:r>
        </a:p>
        <a:p>
          <a:endParaRPr lang="sv-SE" sz="1200">
            <a:latin typeface="Lora" pitchFamily="2" charset="0"/>
          </a:endParaRPr>
        </a:p>
        <a:p>
          <a:endParaRPr lang="sv-SE" sz="1200">
            <a:latin typeface="Lora" pitchFamily="2" charset="0"/>
          </a:endParaRPr>
        </a:p>
        <a:p>
          <a:r>
            <a:rPr lang="sv-SE" sz="1200" b="1">
              <a:latin typeface="Lora" pitchFamily="2" charset="0"/>
            </a:rPr>
            <a:t>TPD</a:t>
          </a:r>
          <a:r>
            <a:rPr lang="sv-SE" sz="1200" b="1" baseline="0">
              <a:latin typeface="Lora" pitchFamily="2" charset="0"/>
            </a:rPr>
            <a:t> - Temporary Protection Drive - Personer som fått uppehållstillstånd enligt massflyktsdirektivet</a:t>
          </a:r>
          <a:endParaRPr lang="sv-SE" sz="1200" b="1">
            <a:latin typeface="Lora" pitchFamily="2" charset="0"/>
          </a:endParaRPr>
        </a:p>
      </xdr:txBody>
    </xdr:sp>
    <xdr:clientData/>
  </xdr:oneCellAnchor>
  <xdr:twoCellAnchor>
    <xdr:from>
      <xdr:col>19</xdr:col>
      <xdr:colOff>25400</xdr:colOff>
      <xdr:row>1</xdr:row>
      <xdr:rowOff>19050</xdr:rowOff>
    </xdr:from>
    <xdr:to>
      <xdr:col>26</xdr:col>
      <xdr:colOff>333375</xdr:colOff>
      <xdr:row>50</xdr:row>
      <xdr:rowOff>122700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5" name="Diagram 4">
              <a:extLst>
                <a:ext uri="{FF2B5EF4-FFF2-40B4-BE49-F238E27FC236}">
                  <a16:creationId xmlns:a16="http://schemas.microsoft.com/office/drawing/2014/main" id="{51A84384-2B61-4DBB-B425-0AAFBD1CC5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684125" y="933450"/>
              <a:ext cx="4575175" cy="11181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9</xdr:col>
      <xdr:colOff>36512</xdr:colOff>
      <xdr:row>35</xdr:row>
      <xdr:rowOff>6350</xdr:rowOff>
    </xdr:from>
    <xdr:to>
      <xdr:col>16</xdr:col>
      <xdr:colOff>68262</xdr:colOff>
      <xdr:row>53</xdr:row>
      <xdr:rowOff>6350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C3E2D8B-49DD-4AFA-8F59-141F1D14B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6350</xdr:colOff>
      <xdr:row>1</xdr:row>
      <xdr:rowOff>6349</xdr:rowOff>
    </xdr:from>
    <xdr:to>
      <xdr:col>26</xdr:col>
      <xdr:colOff>311150</xdr:colOff>
      <xdr:row>50</xdr:row>
      <xdr:rowOff>43324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Diagram 5">
              <a:extLst>
                <a:ext uri="{FF2B5EF4-FFF2-40B4-BE49-F238E27FC236}">
                  <a16:creationId xmlns:a16="http://schemas.microsoft.com/office/drawing/2014/main" id="{7541CFED-4AD3-4615-AD75-D72F5C7AC0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07450" y="920749"/>
              <a:ext cx="4429125" cy="9400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nyta.lansstyrelsen.se/f/integration-nationell-samarbetsyta/Rapporter%20och%20prognoser/250301%20P&#229;g&#229;ende%20TIA,%20spr&#229;k,%20k&#246;n,%20boende,%20&#229;lder,%20avslag,%20postnr,%20samordning%20l&#228;n,%20Nord,%20AB,%20M,%20O,%20Y,%20Z.xlsx" TargetMode="External"/><Relationship Id="rId1" Type="http://schemas.openxmlformats.org/officeDocument/2006/relationships/externalLinkPath" Target="https://internyta.lansstyrelsen.se/f/integration-nationell-samarbetsyta/Rapporter%20och%20prognoser/250301%20P&#229;g&#229;ende%20TIA,%20spr&#229;k,%20k&#246;n,%20boende,%20&#229;lder,%20avslag,%20postnr,%20samordning%20l&#228;n,%20Nord,%20AB,%20M,%20O,%20Y,%20Z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nyta.lansstyrelsen.se/f/integration-nationell-samarbetsyta/Rapporter%20och%20prognoser/250201%20P&#229;g&#229;ende%20TIA,%20spr&#229;k,%20k&#246;n,%20boende,%20&#229;lder,%20avslag,%20postnr,%20samordning%20l&#228;n%20kartor.xlsx" TargetMode="External"/><Relationship Id="rId1" Type="http://schemas.openxmlformats.org/officeDocument/2006/relationships/externalLinkPath" Target="https://internyta.lansstyrelsen.se/f/integration-nationell-samarbetsyta/Rapporter%20och%20prognoser/250201%20P&#229;g&#229;ende%20TIA,%20spr&#229;k,%20k&#246;n,%20boende,%20&#229;lder,%20avslag,%20postnr,%20samordning%20l&#228;n%20kartor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nyta.lansstyrelsen.se/f/integration-nationell-samarbetsyta/Rapporter%20och%20prognoser/250401%20P&#229;g&#229;ende%20TIA,%20spr&#229;k,%20k&#246;n,%20boende,%20&#229;lder,%20avslag,%20postnr,%20samordning%20l&#228;n%20kartor.xlsx" TargetMode="External"/><Relationship Id="rId1" Type="http://schemas.openxmlformats.org/officeDocument/2006/relationships/externalLinkPath" Target="https://internyta.lansstyrelsen.se/f/integration-nationell-samarbetsyta/Rapporter%20och%20prognoser/250401%20P&#229;g&#229;ende%20TIA,%20spr&#229;k,%20k&#246;n,%20boende,%20&#229;lder,%20avslag,%20postnr,%20samordning%20l&#228;n%20kar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120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Avslag per län, Nod"/>
      <sheetName val="Län (Total)"/>
      <sheetName val="Län (TPD)"/>
      <sheetName val="Kommun (Total)"/>
      <sheetName val="Kommun (TPD)"/>
      <sheetName val="Pnr (Total)"/>
      <sheetName val="Pnr (TPD)"/>
      <sheetName val="Samordning län"/>
      <sheetName val="Samordning Nord"/>
      <sheetName val="Samordning AB"/>
      <sheetName val="Samordning M"/>
      <sheetName val="Samordning O"/>
      <sheetName val="Samordning Y"/>
      <sheetName val="Samordning 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Län</v>
          </cell>
          <cell r="M1" t="str">
            <v>Aktivitets platser/ person</v>
          </cell>
        </row>
        <row r="2">
          <cell r="A2" t="str">
            <v>BLEKINGE</v>
          </cell>
          <cell r="M2">
            <v>1.1790393013100438</v>
          </cell>
        </row>
        <row r="3">
          <cell r="A3" t="str">
            <v>DALARNA</v>
          </cell>
          <cell r="M3">
            <v>0.66666666666666663</v>
          </cell>
        </row>
        <row r="4">
          <cell r="A4" t="str">
            <v>GOTLAND</v>
          </cell>
          <cell r="M4">
            <v>1.8421052631578947</v>
          </cell>
        </row>
        <row r="5">
          <cell r="A5" t="str">
            <v>GÄVLEBORG</v>
          </cell>
          <cell r="M5">
            <v>0.70454545454545459</v>
          </cell>
        </row>
        <row r="6">
          <cell r="A6" t="str">
            <v>HALLAND</v>
          </cell>
          <cell r="M6">
            <v>2.9417721518987343</v>
          </cell>
        </row>
        <row r="7">
          <cell r="A7" t="str">
            <v>JÄMTLAND</v>
          </cell>
          <cell r="M7">
            <v>2.4814814814814814</v>
          </cell>
        </row>
        <row r="8">
          <cell r="A8" t="str">
            <v>JÖNKÖPING</v>
          </cell>
          <cell r="M8">
            <v>1.8586387434554974</v>
          </cell>
        </row>
        <row r="9">
          <cell r="A9" t="str">
            <v>KALMAR</v>
          </cell>
          <cell r="M9">
            <v>0.50194552529182879</v>
          </cell>
        </row>
        <row r="10">
          <cell r="A10" t="str">
            <v>KRONOBERG</v>
          </cell>
          <cell r="M10">
            <v>1.2585812356979404</v>
          </cell>
        </row>
        <row r="11">
          <cell r="A11" t="str">
            <v>NORRBOTTEN</v>
          </cell>
          <cell r="M11">
            <v>1.0526315789473684</v>
          </cell>
        </row>
        <row r="12">
          <cell r="A12" t="str">
            <v>SKÅNE</v>
          </cell>
          <cell r="M12">
            <v>1.7762203963267278</v>
          </cell>
        </row>
        <row r="13">
          <cell r="A13" t="str">
            <v>STOCKHOLM</v>
          </cell>
          <cell r="M13">
            <v>1.5278399761158381</v>
          </cell>
        </row>
        <row r="14">
          <cell r="A14" t="str">
            <v>SÖDERMANLAND</v>
          </cell>
          <cell r="M14">
            <v>0.45045045045045046</v>
          </cell>
        </row>
        <row r="15">
          <cell r="A15" t="str">
            <v>UPPSALA</v>
          </cell>
          <cell r="M15">
            <v>1.7946210268948655</v>
          </cell>
        </row>
        <row r="16">
          <cell r="A16" t="str">
            <v>VÄRMLAND</v>
          </cell>
          <cell r="M16">
            <v>2.3364485981308412</v>
          </cell>
        </row>
        <row r="17">
          <cell r="A17" t="str">
            <v>VÄSTERBOTTEN</v>
          </cell>
          <cell r="M17">
            <v>0.9765625</v>
          </cell>
        </row>
        <row r="18">
          <cell r="A18" t="str">
            <v>VÄSTERNORRLAND</v>
          </cell>
          <cell r="M18">
            <v>2.6050156739811912</v>
          </cell>
        </row>
        <row r="19">
          <cell r="A19" t="str">
            <v>VÄSTMANLAND</v>
          </cell>
          <cell r="M19">
            <v>1.7571059431524547</v>
          </cell>
        </row>
        <row r="20">
          <cell r="A20" t="str">
            <v>VÄSTRA GÖTALAND</v>
          </cell>
          <cell r="M20">
            <v>2.2767648433847594</v>
          </cell>
        </row>
        <row r="21">
          <cell r="A21" t="str">
            <v>ÖREBRO</v>
          </cell>
          <cell r="M21">
            <v>1.5789473684210527</v>
          </cell>
        </row>
        <row r="22">
          <cell r="A22" t="str">
            <v>ÖSTERGÖTLAND</v>
          </cell>
          <cell r="M22">
            <v>2.5142231947483586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122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Län (Total)"/>
      <sheetName val="Län (TPD)"/>
      <sheetName val="Kommun (Total)"/>
      <sheetName val="Kommun (TPD)"/>
      <sheetName val="Pnr (Total)"/>
      <sheetName val="Pnr (TPD)"/>
      <sheetName val="Samordning Ri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Län</v>
          </cell>
          <cell r="L1" t="str">
            <v>Aktivitets platser/ person</v>
          </cell>
        </row>
        <row r="2">
          <cell r="A2" t="str">
            <v>BLEKINGE</v>
          </cell>
          <cell r="L2">
            <v>1.1688311688311688</v>
          </cell>
        </row>
        <row r="3">
          <cell r="A3" t="str">
            <v>DALARNA</v>
          </cell>
          <cell r="L3">
            <v>0.63745019920318724</v>
          </cell>
        </row>
        <row r="4">
          <cell r="A4" t="str">
            <v>GOTLAND</v>
          </cell>
          <cell r="L4">
            <v>1.6666666666666667</v>
          </cell>
        </row>
        <row r="5">
          <cell r="A5" t="str">
            <v>GÄVLEBORG</v>
          </cell>
          <cell r="L5">
            <v>1.1948529411764706</v>
          </cell>
        </row>
        <row r="6">
          <cell r="A6" t="str">
            <v>HALLAND</v>
          </cell>
          <cell r="L6">
            <v>2.7732696897374702</v>
          </cell>
        </row>
        <row r="7">
          <cell r="A7" t="str">
            <v>JÄMTLAND</v>
          </cell>
          <cell r="L7">
            <v>0.82706766917293228</v>
          </cell>
        </row>
        <row r="8">
          <cell r="A8" t="str">
            <v>JÖNKÖPING</v>
          </cell>
          <cell r="L8">
            <v>1.6990291262135921</v>
          </cell>
        </row>
        <row r="9">
          <cell r="A9" t="str">
            <v>KALMAR</v>
          </cell>
          <cell r="L9">
            <v>0.47426470588235292</v>
          </cell>
        </row>
        <row r="10">
          <cell r="A10" t="str">
            <v>KRONOBERG</v>
          </cell>
          <cell r="L10">
            <v>1.1990950226244343</v>
          </cell>
        </row>
        <row r="11">
          <cell r="A11" t="str">
            <v>NORRBOTTEN</v>
          </cell>
          <cell r="L11">
            <v>1.0271041369472182</v>
          </cell>
        </row>
        <row r="12">
          <cell r="A12" t="str">
            <v>SKÅNE</v>
          </cell>
          <cell r="L12">
            <v>1.5588615782664941</v>
          </cell>
        </row>
        <row r="13">
          <cell r="A13" t="str">
            <v>STOCKHOLM</v>
          </cell>
          <cell r="L13">
            <v>0.43272436324843311</v>
          </cell>
        </row>
        <row r="14">
          <cell r="A14" t="str">
            <v>SÖDERMANLAND</v>
          </cell>
          <cell r="L14">
            <v>0.35545023696682465</v>
          </cell>
        </row>
        <row r="15">
          <cell r="A15" t="str">
            <v>UPPSALA</v>
          </cell>
          <cell r="L15">
            <v>1.7434679334916865</v>
          </cell>
        </row>
        <row r="16">
          <cell r="A16" t="str">
            <v>VÄRMLAND</v>
          </cell>
          <cell r="L16">
            <v>1.0290456431535269</v>
          </cell>
        </row>
        <row r="17">
          <cell r="A17" t="str">
            <v>VÄSTERBOTTEN</v>
          </cell>
          <cell r="L17">
            <v>0.88339222614840984</v>
          </cell>
        </row>
        <row r="18">
          <cell r="A18" t="str">
            <v>VÄSTERNORRLAND</v>
          </cell>
          <cell r="L18">
            <v>2.6578171091445428</v>
          </cell>
        </row>
        <row r="19">
          <cell r="A19" t="str">
            <v>VÄSTMANLAND</v>
          </cell>
          <cell r="L19">
            <v>1.2277227722772277</v>
          </cell>
        </row>
        <row r="20">
          <cell r="A20" t="str">
            <v>VÄSTRA GÖTALAND</v>
          </cell>
          <cell r="L20">
            <v>1.8854045683313976</v>
          </cell>
        </row>
        <row r="21">
          <cell r="A21" t="str">
            <v>ÖREBRO</v>
          </cell>
          <cell r="L21">
            <v>1.4563106796116505</v>
          </cell>
        </row>
        <row r="22">
          <cell r="A22" t="str">
            <v>ÖSTERGÖTLAND</v>
          </cell>
          <cell r="L22">
            <v>2.2707509881422925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115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Avslag per län, Nod"/>
      <sheetName val="Län (Total)"/>
      <sheetName val="Län (TPD)"/>
      <sheetName val="Kommun (Total)"/>
      <sheetName val="Kommun (TPD)"/>
      <sheetName val="Pnr (Total)"/>
      <sheetName val="Pnr (TPD)"/>
      <sheetName val="Samordning Riket"/>
      <sheetName val="Samordning Nord"/>
      <sheetName val="Samordning AB"/>
      <sheetName val="Samordning M"/>
      <sheetName val="Samordning O"/>
      <sheetName val="Samordning Y"/>
      <sheetName val="Samordning 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Län</v>
          </cell>
          <cell r="M1" t="str">
            <v>Aktivitets platser/ person</v>
          </cell>
        </row>
        <row r="2">
          <cell r="A2" t="str">
            <v>BLEKINGE</v>
          </cell>
          <cell r="M2">
            <v>2.5758928571428572</v>
          </cell>
        </row>
        <row r="3">
          <cell r="A3" t="str">
            <v>DALARNA</v>
          </cell>
          <cell r="M3">
            <v>0.81218274111675126</v>
          </cell>
        </row>
        <row r="4">
          <cell r="A4" t="str">
            <v>GOTLAND</v>
          </cell>
          <cell r="M4">
            <v>2.2222222222222223</v>
          </cell>
        </row>
        <row r="5">
          <cell r="A5" t="str">
            <v>GÄVLEBORG</v>
          </cell>
          <cell r="M5">
            <v>0.81151832460732987</v>
          </cell>
        </row>
        <row r="6">
          <cell r="A6" t="str">
            <v>HALLAND</v>
          </cell>
          <cell r="M6">
            <v>2.8548812664907652</v>
          </cell>
        </row>
        <row r="7">
          <cell r="A7" t="str">
            <v>JÄMTLAND</v>
          </cell>
          <cell r="M7">
            <v>2.7155172413793105</v>
          </cell>
        </row>
        <row r="8">
          <cell r="A8" t="str">
            <v>JÖNKÖPING</v>
          </cell>
          <cell r="M8">
            <v>1.9086021505376345</v>
          </cell>
        </row>
        <row r="9">
          <cell r="A9" t="str">
            <v>KALMAR</v>
          </cell>
          <cell r="M9">
            <v>0.47457627118644069</v>
          </cell>
        </row>
        <row r="10">
          <cell r="A10" t="str">
            <v>KRONOBERG</v>
          </cell>
          <cell r="M10">
            <v>1.3554987212276215</v>
          </cell>
        </row>
        <row r="11">
          <cell r="A11" t="str">
            <v>NORRBOTTEN</v>
          </cell>
          <cell r="M11">
            <v>1.4630467571644041</v>
          </cell>
        </row>
        <row r="12">
          <cell r="A12" t="str">
            <v>SKÅNE</v>
          </cell>
          <cell r="M12">
            <v>1.8179587831207065</v>
          </cell>
        </row>
        <row r="13">
          <cell r="A13" t="str">
            <v>STOCKHOLM</v>
          </cell>
          <cell r="M13">
            <v>2.4329846355017981</v>
          </cell>
        </row>
        <row r="14">
          <cell r="A14" t="str">
            <v>SÖDERMANLAND</v>
          </cell>
          <cell r="M14">
            <v>0.51546391752577314</v>
          </cell>
        </row>
        <row r="15">
          <cell r="A15" t="str">
            <v>UPPSALA</v>
          </cell>
          <cell r="M15">
            <v>1.9945652173913044</v>
          </cell>
        </row>
        <row r="16">
          <cell r="A16" t="str">
            <v>VÄRMLAND</v>
          </cell>
          <cell r="M16">
            <v>2.4038461538461537</v>
          </cell>
        </row>
        <row r="17">
          <cell r="A17" t="str">
            <v>VÄSTERBOTTEN</v>
          </cell>
          <cell r="M17">
            <v>2.96218487394958</v>
          </cell>
        </row>
        <row r="18">
          <cell r="A18" t="str">
            <v>VÄSTERNORRLAND</v>
          </cell>
          <cell r="M18">
            <v>2.9900990099009901</v>
          </cell>
        </row>
        <row r="19">
          <cell r="A19" t="str">
            <v>VÄSTMANLAND</v>
          </cell>
          <cell r="M19">
            <v>2.9827089337175794</v>
          </cell>
        </row>
        <row r="20">
          <cell r="A20" t="str">
            <v>VÄSTRA GÖTALAND</v>
          </cell>
          <cell r="M20">
            <v>2.4001971414489898</v>
          </cell>
        </row>
        <row r="21">
          <cell r="A21" t="str">
            <v>ÖREBRO</v>
          </cell>
          <cell r="M21">
            <v>1.553030303030303</v>
          </cell>
        </row>
        <row r="22">
          <cell r="A22" t="str">
            <v>ÖSTERGÖTLAND</v>
          </cell>
          <cell r="M22">
            <v>2.703529411764706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grationsverket.se/Om-Migrationsverket/Statistik/Anvisning-till-kommuner-och-bosattning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699C-80C1-4DD8-8E33-BBCB60E16044}">
  <dimension ref="G1:AA55"/>
  <sheetViews>
    <sheetView workbookViewId="0">
      <selection activeCell="J2" sqref="J2"/>
    </sheetView>
  </sheetViews>
  <sheetFormatPr defaultRowHeight="15"/>
  <cols>
    <col min="7" max="7" width="17.7109375" customWidth="1"/>
    <col min="9" max="9" width="9.42578125" customWidth="1"/>
    <col min="10" max="10" width="10.5703125" customWidth="1"/>
    <col min="11" max="11" width="11.28515625" customWidth="1"/>
    <col min="18" max="18" width="12.7109375" customWidth="1"/>
  </cols>
  <sheetData>
    <row r="1" spans="7:27" ht="72" customHeight="1">
      <c r="G1" s="30" t="s">
        <v>59</v>
      </c>
      <c r="H1" s="31" t="s">
        <v>60</v>
      </c>
      <c r="I1" s="91" t="s">
        <v>110</v>
      </c>
      <c r="J1" s="31" t="s">
        <v>61</v>
      </c>
      <c r="K1" s="32" t="s">
        <v>62</v>
      </c>
      <c r="L1" s="92" t="s">
        <v>103</v>
      </c>
      <c r="M1" s="92" t="s">
        <v>63</v>
      </c>
      <c r="N1" s="31" t="s">
        <v>64</v>
      </c>
      <c r="O1" s="33" t="s">
        <v>65</v>
      </c>
      <c r="P1" s="33" t="s">
        <v>66</v>
      </c>
      <c r="Q1" s="33" t="s">
        <v>67</v>
      </c>
      <c r="R1" s="34" t="s">
        <v>68</v>
      </c>
      <c r="S1" s="34" t="s">
        <v>69</v>
      </c>
      <c r="T1" s="105" t="s">
        <v>70</v>
      </c>
      <c r="U1" s="106"/>
      <c r="V1" s="106"/>
      <c r="W1" s="106"/>
      <c r="X1" s="106"/>
      <c r="Y1" s="106"/>
      <c r="Z1" s="106"/>
      <c r="AA1" s="107"/>
    </row>
    <row r="2" spans="7:27" ht="72.75" customHeight="1">
      <c r="G2" s="120" t="s">
        <v>71</v>
      </c>
      <c r="H2" s="35">
        <v>224</v>
      </c>
      <c r="I2" s="35">
        <v>582</v>
      </c>
      <c r="J2" s="36">
        <v>111</v>
      </c>
      <c r="K2" s="121">
        <v>0</v>
      </c>
      <c r="L2" s="93"/>
      <c r="M2" s="94">
        <f>H2-J2-L2</f>
        <v>113</v>
      </c>
      <c r="N2" s="37">
        <f t="shared" ref="N2:N23" si="0">J2/H2</f>
        <v>0.4955357142857143</v>
      </c>
      <c r="O2" s="35">
        <v>310</v>
      </c>
      <c r="P2" s="38">
        <v>138</v>
      </c>
      <c r="Q2" s="39">
        <f>O2-P2</f>
        <v>172</v>
      </c>
      <c r="R2" s="52">
        <v>577</v>
      </c>
      <c r="S2" s="41">
        <f>R2/(H2-L2)</f>
        <v>2.5758928571428572</v>
      </c>
      <c r="T2" s="90"/>
      <c r="U2" s="90"/>
      <c r="V2" s="90"/>
      <c r="W2" s="90"/>
      <c r="X2" s="90"/>
      <c r="Y2" s="90"/>
      <c r="Z2" s="90"/>
      <c r="AA2" s="90"/>
    </row>
    <row r="3" spans="7:27">
      <c r="G3" s="49" t="s">
        <v>72</v>
      </c>
      <c r="H3" s="43">
        <v>197</v>
      </c>
      <c r="I3" s="43">
        <v>787</v>
      </c>
      <c r="J3" s="44">
        <v>124</v>
      </c>
      <c r="K3" s="45">
        <v>-43</v>
      </c>
      <c r="L3" s="93"/>
      <c r="M3" s="94">
        <f t="shared" ref="M3:M22" si="1">H3-J3-L3</f>
        <v>73</v>
      </c>
      <c r="N3" s="46">
        <f t="shared" si="0"/>
        <v>0.62944162436548223</v>
      </c>
      <c r="O3" s="43">
        <v>255</v>
      </c>
      <c r="P3" s="47">
        <v>158</v>
      </c>
      <c r="Q3" s="48">
        <f t="shared" ref="Q3:Q23" si="2">O3-P3</f>
        <v>97</v>
      </c>
      <c r="R3" s="40">
        <v>160</v>
      </c>
      <c r="S3" s="122">
        <f t="shared" ref="S3:S22" si="3">R3/(H3-L3)</f>
        <v>0.81218274111675126</v>
      </c>
      <c r="T3" s="90"/>
      <c r="U3" s="90"/>
      <c r="V3" s="90"/>
      <c r="W3" s="90"/>
      <c r="X3" s="90"/>
      <c r="Y3" s="90"/>
      <c r="Z3" s="90"/>
      <c r="AA3" s="90"/>
    </row>
    <row r="4" spans="7:27">
      <c r="G4" s="42" t="s">
        <v>73</v>
      </c>
      <c r="H4" s="50">
        <v>64</v>
      </c>
      <c r="I4" s="50">
        <v>204</v>
      </c>
      <c r="J4" s="44">
        <v>46</v>
      </c>
      <c r="K4" s="45">
        <v>-14</v>
      </c>
      <c r="L4" s="93">
        <v>1</v>
      </c>
      <c r="M4" s="94">
        <f t="shared" si="1"/>
        <v>17</v>
      </c>
      <c r="N4" s="51">
        <f t="shared" si="0"/>
        <v>0.71875</v>
      </c>
      <c r="O4" s="50">
        <v>74</v>
      </c>
      <c r="P4" s="47">
        <v>50</v>
      </c>
      <c r="Q4" s="48">
        <f t="shared" si="2"/>
        <v>24</v>
      </c>
      <c r="R4" s="40">
        <v>140</v>
      </c>
      <c r="S4" s="123">
        <f t="shared" si="3"/>
        <v>2.2222222222222223</v>
      </c>
      <c r="T4" s="90"/>
      <c r="U4" s="90"/>
      <c r="V4" s="90"/>
      <c r="W4" s="90"/>
      <c r="X4" s="90"/>
      <c r="Y4" s="90"/>
      <c r="Z4" s="90"/>
      <c r="AA4" s="90"/>
    </row>
    <row r="5" spans="7:27">
      <c r="G5" s="49" t="s">
        <v>74</v>
      </c>
      <c r="H5" s="50">
        <v>242</v>
      </c>
      <c r="I5" s="50">
        <v>811</v>
      </c>
      <c r="J5" s="44">
        <v>109</v>
      </c>
      <c r="K5" s="45">
        <v>-25</v>
      </c>
      <c r="L5" s="93">
        <v>51</v>
      </c>
      <c r="M5" s="94">
        <f t="shared" si="1"/>
        <v>82</v>
      </c>
      <c r="N5" s="53">
        <f t="shared" si="0"/>
        <v>0.45041322314049587</v>
      </c>
      <c r="O5" s="50">
        <v>314</v>
      </c>
      <c r="P5" s="47">
        <v>137</v>
      </c>
      <c r="Q5" s="48">
        <f t="shared" si="2"/>
        <v>177</v>
      </c>
      <c r="R5" s="40">
        <v>155</v>
      </c>
      <c r="S5" s="122">
        <f t="shared" si="3"/>
        <v>0.81151832460732987</v>
      </c>
      <c r="T5" s="90"/>
      <c r="U5" s="90"/>
      <c r="V5" s="90"/>
      <c r="W5" s="90"/>
      <c r="X5" s="90"/>
      <c r="Y5" s="90"/>
      <c r="Z5" s="90"/>
      <c r="AA5" s="90"/>
    </row>
    <row r="6" spans="7:27">
      <c r="G6" s="54" t="s">
        <v>75</v>
      </c>
      <c r="H6" s="50">
        <v>379</v>
      </c>
      <c r="I6" s="50">
        <v>1102</v>
      </c>
      <c r="J6" s="44">
        <v>179</v>
      </c>
      <c r="K6" s="45">
        <v>-8</v>
      </c>
      <c r="L6" s="93"/>
      <c r="M6" s="94">
        <f t="shared" si="1"/>
        <v>200</v>
      </c>
      <c r="N6" s="55">
        <f t="shared" si="0"/>
        <v>0.47229551451187335</v>
      </c>
      <c r="O6" s="50">
        <v>479</v>
      </c>
      <c r="P6" s="47">
        <v>230</v>
      </c>
      <c r="Q6" s="48">
        <f t="shared" si="2"/>
        <v>249</v>
      </c>
      <c r="R6" s="52">
        <v>1082</v>
      </c>
      <c r="S6" s="123">
        <f t="shared" si="3"/>
        <v>2.8548812664907652</v>
      </c>
      <c r="T6" s="90"/>
      <c r="U6" s="90"/>
      <c r="V6" s="90"/>
      <c r="W6" s="90"/>
      <c r="X6" s="90"/>
      <c r="Y6" s="90"/>
      <c r="Z6" s="90"/>
      <c r="AA6" s="90"/>
    </row>
    <row r="7" spans="7:27">
      <c r="G7" s="42" t="s">
        <v>76</v>
      </c>
      <c r="H7" s="50">
        <v>116</v>
      </c>
      <c r="I7" s="50">
        <v>487</v>
      </c>
      <c r="J7" s="44">
        <v>84</v>
      </c>
      <c r="K7" s="45">
        <v>-20</v>
      </c>
      <c r="L7" s="93"/>
      <c r="M7" s="94">
        <f t="shared" si="1"/>
        <v>32</v>
      </c>
      <c r="N7" s="56">
        <f t="shared" si="0"/>
        <v>0.72413793103448276</v>
      </c>
      <c r="O7" s="50">
        <v>151</v>
      </c>
      <c r="P7" s="47">
        <v>108</v>
      </c>
      <c r="Q7" s="48">
        <f t="shared" si="2"/>
        <v>43</v>
      </c>
      <c r="R7" s="52">
        <v>315</v>
      </c>
      <c r="S7" s="123">
        <f t="shared" si="3"/>
        <v>2.7155172413793105</v>
      </c>
      <c r="T7" s="90"/>
      <c r="U7" s="90"/>
      <c r="V7" s="90"/>
      <c r="W7" s="90"/>
      <c r="X7" s="90"/>
      <c r="Y7" s="90"/>
      <c r="Z7" s="90"/>
      <c r="AA7" s="90"/>
    </row>
    <row r="8" spans="7:27">
      <c r="G8" s="42" t="s">
        <v>77</v>
      </c>
      <c r="H8" s="50">
        <v>374</v>
      </c>
      <c r="I8" s="50">
        <v>1257</v>
      </c>
      <c r="J8" s="44">
        <v>192</v>
      </c>
      <c r="K8" s="45">
        <v>-12</v>
      </c>
      <c r="L8" s="93">
        <v>2</v>
      </c>
      <c r="M8" s="94">
        <f t="shared" si="1"/>
        <v>180</v>
      </c>
      <c r="N8" s="55">
        <f t="shared" si="0"/>
        <v>0.5133689839572193</v>
      </c>
      <c r="O8" s="50">
        <v>472</v>
      </c>
      <c r="P8" s="47">
        <v>246</v>
      </c>
      <c r="Q8" s="57">
        <f t="shared" si="2"/>
        <v>226</v>
      </c>
      <c r="R8" s="40">
        <v>710</v>
      </c>
      <c r="S8" s="123">
        <f t="shared" si="3"/>
        <v>1.9086021505376345</v>
      </c>
      <c r="T8" s="90"/>
      <c r="U8" s="90"/>
      <c r="V8" s="90"/>
      <c r="W8" s="90"/>
      <c r="X8" s="90"/>
      <c r="Y8" s="90"/>
      <c r="Z8" s="90"/>
      <c r="AA8" s="90"/>
    </row>
    <row r="9" spans="7:27">
      <c r="G9" s="49" t="s">
        <v>78</v>
      </c>
      <c r="H9" s="50">
        <v>236</v>
      </c>
      <c r="I9" s="50">
        <v>885</v>
      </c>
      <c r="J9" s="44">
        <v>121</v>
      </c>
      <c r="K9" s="45">
        <v>-42</v>
      </c>
      <c r="L9" s="93"/>
      <c r="M9" s="94">
        <f t="shared" si="1"/>
        <v>115</v>
      </c>
      <c r="N9" s="55">
        <f t="shared" si="0"/>
        <v>0.51271186440677963</v>
      </c>
      <c r="O9" s="50">
        <v>299</v>
      </c>
      <c r="P9" s="47">
        <v>152</v>
      </c>
      <c r="Q9" s="48">
        <f t="shared" si="2"/>
        <v>147</v>
      </c>
      <c r="R9" s="52">
        <v>112</v>
      </c>
      <c r="S9" s="122">
        <f t="shared" si="3"/>
        <v>0.47457627118644069</v>
      </c>
      <c r="T9" s="90"/>
      <c r="U9" s="90"/>
      <c r="V9" s="90"/>
      <c r="W9" s="90"/>
      <c r="X9" s="90"/>
      <c r="Y9" s="90"/>
      <c r="Z9" s="90"/>
      <c r="AA9" s="90"/>
    </row>
    <row r="10" spans="7:27">
      <c r="G10" s="42" t="s">
        <v>79</v>
      </c>
      <c r="H10" s="50">
        <v>391</v>
      </c>
      <c r="I10" s="50">
        <v>718</v>
      </c>
      <c r="J10" s="44">
        <v>142</v>
      </c>
      <c r="K10" s="45">
        <v>-25</v>
      </c>
      <c r="L10" s="93"/>
      <c r="M10" s="94">
        <f t="shared" si="1"/>
        <v>249</v>
      </c>
      <c r="N10" s="95">
        <f t="shared" si="0"/>
        <v>0.3631713554987212</v>
      </c>
      <c r="O10" s="50">
        <v>558</v>
      </c>
      <c r="P10" s="47">
        <v>196</v>
      </c>
      <c r="Q10" s="48">
        <f t="shared" si="2"/>
        <v>362</v>
      </c>
      <c r="R10" s="52">
        <v>530</v>
      </c>
      <c r="S10" s="41">
        <f t="shared" si="3"/>
        <v>1.3554987212276215</v>
      </c>
      <c r="T10" s="90"/>
      <c r="U10" s="90"/>
      <c r="V10" s="90"/>
      <c r="W10" s="90"/>
      <c r="X10" s="90"/>
      <c r="Y10" s="90"/>
      <c r="Z10" s="90"/>
      <c r="AA10" s="90"/>
    </row>
    <row r="11" spans="7:27">
      <c r="G11" s="42" t="s">
        <v>80</v>
      </c>
      <c r="H11" s="50">
        <v>663</v>
      </c>
      <c r="I11" s="50">
        <v>1104</v>
      </c>
      <c r="J11" s="44">
        <v>288</v>
      </c>
      <c r="K11" s="45">
        <v>-15</v>
      </c>
      <c r="L11" s="93"/>
      <c r="M11" s="94">
        <f t="shared" si="1"/>
        <v>375</v>
      </c>
      <c r="N11" s="53">
        <f t="shared" si="0"/>
        <v>0.43438914027149322</v>
      </c>
      <c r="O11" s="50">
        <v>856</v>
      </c>
      <c r="P11" s="47">
        <v>346</v>
      </c>
      <c r="Q11" s="48">
        <f t="shared" si="2"/>
        <v>510</v>
      </c>
      <c r="R11" s="52">
        <v>970</v>
      </c>
      <c r="S11" s="41">
        <f t="shared" si="3"/>
        <v>1.4630467571644041</v>
      </c>
      <c r="T11" s="90"/>
      <c r="U11" s="90"/>
      <c r="V11" s="90"/>
      <c r="W11" s="90"/>
      <c r="X11" s="90"/>
      <c r="Y11" s="90"/>
      <c r="Z11" s="90"/>
      <c r="AA11" s="90"/>
    </row>
    <row r="12" spans="7:27">
      <c r="G12" s="42" t="s">
        <v>81</v>
      </c>
      <c r="H12" s="50">
        <v>2239</v>
      </c>
      <c r="I12" s="50">
        <v>5015</v>
      </c>
      <c r="J12" s="44">
        <v>1051</v>
      </c>
      <c r="K12" s="45">
        <v>-4</v>
      </c>
      <c r="L12" s="93">
        <v>201</v>
      </c>
      <c r="M12" s="94">
        <f t="shared" si="1"/>
        <v>987</v>
      </c>
      <c r="N12" s="55">
        <f t="shared" si="0"/>
        <v>0.4694059848146494</v>
      </c>
      <c r="O12" s="50">
        <v>2840</v>
      </c>
      <c r="P12" s="47">
        <v>1302</v>
      </c>
      <c r="Q12" s="48">
        <f t="shared" si="2"/>
        <v>1538</v>
      </c>
      <c r="R12" s="52">
        <v>3705</v>
      </c>
      <c r="S12" s="123">
        <f t="shared" si="3"/>
        <v>1.8179587831207065</v>
      </c>
      <c r="T12" s="90"/>
      <c r="U12" s="90"/>
      <c r="V12" s="90"/>
      <c r="W12" s="90"/>
      <c r="X12" s="90"/>
      <c r="Y12" s="90"/>
      <c r="Z12" s="90"/>
      <c r="AA12" s="90"/>
    </row>
    <row r="13" spans="7:27">
      <c r="G13" s="42" t="s">
        <v>82</v>
      </c>
      <c r="H13" s="50">
        <v>6490</v>
      </c>
      <c r="I13" s="50">
        <v>13341</v>
      </c>
      <c r="J13" s="44">
        <v>3934</v>
      </c>
      <c r="K13" s="45">
        <v>-450</v>
      </c>
      <c r="L13" s="93">
        <v>372</v>
      </c>
      <c r="M13" s="94">
        <f t="shared" si="1"/>
        <v>2184</v>
      </c>
      <c r="N13" s="55">
        <f t="shared" si="0"/>
        <v>0.60616332819722651</v>
      </c>
      <c r="O13" s="50">
        <v>8179</v>
      </c>
      <c r="P13" s="47">
        <v>4889</v>
      </c>
      <c r="Q13" s="48">
        <f t="shared" si="2"/>
        <v>3290</v>
      </c>
      <c r="R13" s="52">
        <v>14885</v>
      </c>
      <c r="S13" s="41">
        <f t="shared" si="3"/>
        <v>2.4329846355017981</v>
      </c>
      <c r="T13" s="90"/>
      <c r="U13" s="90"/>
      <c r="V13" s="90"/>
      <c r="W13" s="90"/>
      <c r="X13" s="90"/>
      <c r="Y13" s="90"/>
      <c r="Z13" s="90"/>
      <c r="AA13" s="90"/>
    </row>
    <row r="14" spans="7:27">
      <c r="G14" s="49" t="s">
        <v>83</v>
      </c>
      <c r="H14" s="50">
        <v>366</v>
      </c>
      <c r="I14" s="50">
        <v>1139</v>
      </c>
      <c r="J14" s="44">
        <v>138</v>
      </c>
      <c r="K14" s="45">
        <v>-11</v>
      </c>
      <c r="L14" s="93">
        <v>75</v>
      </c>
      <c r="M14" s="94">
        <f t="shared" si="1"/>
        <v>153</v>
      </c>
      <c r="N14" s="55">
        <f t="shared" si="0"/>
        <v>0.37704918032786883</v>
      </c>
      <c r="O14" s="50">
        <v>459</v>
      </c>
      <c r="P14" s="47">
        <v>177</v>
      </c>
      <c r="Q14" s="48">
        <f t="shared" si="2"/>
        <v>282</v>
      </c>
      <c r="R14" s="40">
        <v>150</v>
      </c>
      <c r="S14" s="122">
        <f t="shared" si="3"/>
        <v>0.51546391752577314</v>
      </c>
      <c r="T14" s="90"/>
      <c r="U14" s="90"/>
      <c r="V14" s="90"/>
      <c r="W14" s="90"/>
      <c r="X14" s="90"/>
      <c r="Y14" s="90"/>
      <c r="Z14" s="90"/>
      <c r="AA14" s="90"/>
    </row>
    <row r="15" spans="7:27">
      <c r="G15" s="42" t="s">
        <v>84</v>
      </c>
      <c r="H15" s="50">
        <v>368</v>
      </c>
      <c r="I15" s="50">
        <v>1584</v>
      </c>
      <c r="J15" s="44">
        <v>212</v>
      </c>
      <c r="K15" s="45">
        <v>-23</v>
      </c>
      <c r="L15" s="93"/>
      <c r="M15" s="94">
        <f t="shared" si="1"/>
        <v>156</v>
      </c>
      <c r="N15" s="55">
        <f t="shared" si="0"/>
        <v>0.57608695652173914</v>
      </c>
      <c r="O15" s="50">
        <v>476</v>
      </c>
      <c r="P15" s="47">
        <v>260</v>
      </c>
      <c r="Q15" s="48">
        <f t="shared" si="2"/>
        <v>216</v>
      </c>
      <c r="R15" s="40">
        <v>734</v>
      </c>
      <c r="S15" s="123">
        <f t="shared" si="3"/>
        <v>1.9945652173913044</v>
      </c>
      <c r="T15" s="90"/>
      <c r="U15" s="90"/>
      <c r="V15" s="90"/>
      <c r="W15" s="90"/>
      <c r="X15" s="90"/>
      <c r="Y15" s="90"/>
      <c r="Z15" s="90"/>
      <c r="AA15" s="90"/>
    </row>
    <row r="16" spans="7:27">
      <c r="G16" s="42" t="s">
        <v>85</v>
      </c>
      <c r="H16" s="50">
        <v>211</v>
      </c>
      <c r="I16" s="50">
        <v>913</v>
      </c>
      <c r="J16" s="44">
        <v>113</v>
      </c>
      <c r="K16" s="45">
        <v>-11</v>
      </c>
      <c r="L16" s="93">
        <v>3</v>
      </c>
      <c r="M16" s="94">
        <f t="shared" si="1"/>
        <v>95</v>
      </c>
      <c r="N16" s="55">
        <f t="shared" si="0"/>
        <v>0.53554502369668244</v>
      </c>
      <c r="O16" s="50">
        <v>267</v>
      </c>
      <c r="P16" s="47">
        <v>151</v>
      </c>
      <c r="Q16" s="48">
        <f t="shared" si="2"/>
        <v>116</v>
      </c>
      <c r="R16" s="40">
        <v>500</v>
      </c>
      <c r="S16" s="123">
        <f t="shared" si="3"/>
        <v>2.4038461538461537</v>
      </c>
      <c r="T16" s="90"/>
      <c r="U16" s="90"/>
      <c r="V16" s="90"/>
      <c r="W16" s="90"/>
      <c r="X16" s="90"/>
      <c r="Y16" s="90"/>
      <c r="Z16" s="90"/>
      <c r="AA16" s="90"/>
    </row>
    <row r="17" spans="7:27">
      <c r="G17" s="42" t="s">
        <v>86</v>
      </c>
      <c r="H17" s="50">
        <v>238</v>
      </c>
      <c r="I17" s="50">
        <v>976</v>
      </c>
      <c r="J17" s="44">
        <v>145</v>
      </c>
      <c r="K17" s="45">
        <v>-14</v>
      </c>
      <c r="L17" s="93"/>
      <c r="M17" s="94">
        <f t="shared" si="1"/>
        <v>93</v>
      </c>
      <c r="N17" s="53">
        <f t="shared" si="0"/>
        <v>0.60924369747899154</v>
      </c>
      <c r="O17" s="50">
        <v>323</v>
      </c>
      <c r="P17" s="47">
        <v>189</v>
      </c>
      <c r="Q17" s="48">
        <f t="shared" si="2"/>
        <v>134</v>
      </c>
      <c r="R17" s="52">
        <v>705</v>
      </c>
      <c r="S17" s="41">
        <f t="shared" si="3"/>
        <v>2.96218487394958</v>
      </c>
      <c r="T17" s="90"/>
      <c r="U17" s="90"/>
      <c r="V17" s="90"/>
      <c r="W17" s="90"/>
      <c r="X17" s="90"/>
      <c r="Y17" s="90"/>
      <c r="Z17" s="90"/>
      <c r="AA17" s="90"/>
    </row>
    <row r="18" spans="7:27">
      <c r="G18" s="42" t="s">
        <v>87</v>
      </c>
      <c r="H18" s="50">
        <v>305</v>
      </c>
      <c r="I18" s="50">
        <v>826</v>
      </c>
      <c r="J18" s="44">
        <v>196</v>
      </c>
      <c r="K18" s="45">
        <v>-4</v>
      </c>
      <c r="L18" s="93">
        <v>2</v>
      </c>
      <c r="M18" s="94">
        <f t="shared" si="1"/>
        <v>107</v>
      </c>
      <c r="N18" s="53">
        <f t="shared" si="0"/>
        <v>0.64262295081967213</v>
      </c>
      <c r="O18" s="50">
        <v>453</v>
      </c>
      <c r="P18" s="47">
        <v>269</v>
      </c>
      <c r="Q18" s="48">
        <f t="shared" si="2"/>
        <v>184</v>
      </c>
      <c r="R18" s="50">
        <v>906</v>
      </c>
      <c r="S18" s="123">
        <f t="shared" si="3"/>
        <v>2.9900990099009901</v>
      </c>
      <c r="T18" s="90"/>
      <c r="U18" s="90"/>
      <c r="V18" s="90"/>
      <c r="W18" s="90"/>
      <c r="X18" s="90"/>
      <c r="Y18" s="90"/>
      <c r="Z18" s="90"/>
      <c r="AA18" s="90"/>
    </row>
    <row r="19" spans="7:27">
      <c r="G19" s="42" t="s">
        <v>88</v>
      </c>
      <c r="H19" s="50">
        <v>437</v>
      </c>
      <c r="I19" s="50">
        <v>1049</v>
      </c>
      <c r="J19" s="44">
        <v>159</v>
      </c>
      <c r="K19" s="45">
        <v>-43</v>
      </c>
      <c r="L19" s="93">
        <v>90</v>
      </c>
      <c r="M19" s="94">
        <f t="shared" si="1"/>
        <v>188</v>
      </c>
      <c r="N19" s="55">
        <f t="shared" si="0"/>
        <v>0.36384439359267734</v>
      </c>
      <c r="O19" s="50">
        <v>576</v>
      </c>
      <c r="P19" s="47">
        <v>208</v>
      </c>
      <c r="Q19" s="48">
        <f t="shared" si="2"/>
        <v>368</v>
      </c>
      <c r="R19" s="52">
        <v>1035</v>
      </c>
      <c r="S19" s="123">
        <f t="shared" si="3"/>
        <v>2.9827089337175794</v>
      </c>
      <c r="T19" s="90"/>
      <c r="U19" s="90"/>
      <c r="V19" s="90"/>
      <c r="W19" s="90"/>
      <c r="X19" s="90"/>
      <c r="Y19" s="90"/>
      <c r="Z19" s="90"/>
      <c r="AA19" s="90"/>
    </row>
    <row r="20" spans="7:27">
      <c r="G20" s="42" t="s">
        <v>89</v>
      </c>
      <c r="H20" s="50">
        <v>2215</v>
      </c>
      <c r="I20" s="50">
        <v>6059</v>
      </c>
      <c r="J20" s="44">
        <v>855</v>
      </c>
      <c r="K20" s="45">
        <v>-79</v>
      </c>
      <c r="L20" s="93">
        <v>186</v>
      </c>
      <c r="M20" s="94">
        <f t="shared" si="1"/>
        <v>1174</v>
      </c>
      <c r="N20" s="58">
        <f t="shared" si="0"/>
        <v>0.38600451467268621</v>
      </c>
      <c r="O20" s="50">
        <v>2870</v>
      </c>
      <c r="P20" s="47">
        <v>1084</v>
      </c>
      <c r="Q20" s="48">
        <f t="shared" si="2"/>
        <v>1786</v>
      </c>
      <c r="R20" s="40">
        <v>4870</v>
      </c>
      <c r="S20" s="123">
        <f t="shared" si="3"/>
        <v>2.4001971414489898</v>
      </c>
      <c r="T20" s="90"/>
      <c r="U20" s="90"/>
      <c r="V20" s="90"/>
      <c r="W20" s="90"/>
      <c r="X20" s="90"/>
      <c r="Y20" s="90"/>
      <c r="Z20" s="90"/>
      <c r="AA20" s="90"/>
    </row>
    <row r="21" spans="7:27">
      <c r="G21" s="42" t="s">
        <v>90</v>
      </c>
      <c r="H21" s="50">
        <v>266</v>
      </c>
      <c r="I21" s="50">
        <v>1059</v>
      </c>
      <c r="J21" s="44">
        <v>117</v>
      </c>
      <c r="K21" s="45">
        <v>-21</v>
      </c>
      <c r="L21" s="93">
        <v>2</v>
      </c>
      <c r="M21" s="94">
        <f t="shared" si="1"/>
        <v>147</v>
      </c>
      <c r="N21" s="55">
        <f t="shared" si="0"/>
        <v>0.43984962406015038</v>
      </c>
      <c r="O21" s="50">
        <v>368</v>
      </c>
      <c r="P21" s="47">
        <v>157</v>
      </c>
      <c r="Q21" s="48">
        <f t="shared" si="2"/>
        <v>211</v>
      </c>
      <c r="R21" s="52">
        <v>410</v>
      </c>
      <c r="S21" s="123">
        <f t="shared" si="3"/>
        <v>1.553030303030303</v>
      </c>
      <c r="T21" s="90"/>
      <c r="U21" s="90"/>
      <c r="V21" s="90"/>
      <c r="W21" s="90"/>
      <c r="X21" s="90"/>
      <c r="Y21" s="90"/>
      <c r="Z21" s="90"/>
      <c r="AA21" s="90"/>
    </row>
    <row r="22" spans="7:27" ht="15.75" thickBot="1">
      <c r="G22" s="42" t="s">
        <v>91</v>
      </c>
      <c r="H22" s="43">
        <v>428</v>
      </c>
      <c r="I22" s="43">
        <v>1527</v>
      </c>
      <c r="J22" s="44">
        <v>214</v>
      </c>
      <c r="K22" s="45">
        <v>-38</v>
      </c>
      <c r="L22" s="93">
        <v>3</v>
      </c>
      <c r="M22" s="94">
        <f t="shared" si="1"/>
        <v>211</v>
      </c>
      <c r="N22" s="46">
        <f t="shared" si="0"/>
        <v>0.5</v>
      </c>
      <c r="O22" s="43">
        <v>571</v>
      </c>
      <c r="P22" s="47">
        <v>275</v>
      </c>
      <c r="Q22" s="48">
        <f t="shared" si="2"/>
        <v>296</v>
      </c>
      <c r="R22" s="40">
        <v>1149</v>
      </c>
      <c r="S22" s="123">
        <f t="shared" si="3"/>
        <v>2.703529411764706</v>
      </c>
      <c r="T22" s="90"/>
      <c r="U22" s="90"/>
      <c r="V22" s="90"/>
      <c r="W22" s="90"/>
      <c r="X22" s="90"/>
      <c r="Y22" s="90"/>
      <c r="Z22" s="90"/>
      <c r="AA22" s="90"/>
    </row>
    <row r="23" spans="7:27" ht="15.75" thickBot="1">
      <c r="G23" s="59" t="s">
        <v>104</v>
      </c>
      <c r="H23" s="60">
        <v>16910</v>
      </c>
      <c r="I23" s="61">
        <v>41760</v>
      </c>
      <c r="J23" s="62">
        <v>8548</v>
      </c>
      <c r="K23" s="63">
        <v>-909</v>
      </c>
      <c r="L23" s="96">
        <f>SUM(L2:L22)</f>
        <v>988</v>
      </c>
      <c r="M23" s="97">
        <f>H23-J23-L2</f>
        <v>8362</v>
      </c>
      <c r="N23" s="64">
        <f t="shared" si="0"/>
        <v>0.50549970431697222</v>
      </c>
      <c r="O23" s="60">
        <v>21754</v>
      </c>
      <c r="P23" s="60">
        <v>10763</v>
      </c>
      <c r="Q23" s="65">
        <f t="shared" si="2"/>
        <v>10991</v>
      </c>
      <c r="R23" s="61">
        <v>33800</v>
      </c>
      <c r="S23" s="66">
        <f>R23/(H23-L23)</f>
        <v>2.1228488883306116</v>
      </c>
      <c r="T23" s="90"/>
      <c r="U23" s="90"/>
      <c r="V23" s="90"/>
      <c r="W23" s="90"/>
      <c r="X23" s="90"/>
      <c r="Y23" s="90"/>
      <c r="Z23" s="90"/>
      <c r="AA23" s="90"/>
    </row>
    <row r="24" spans="7:27" ht="51.75">
      <c r="G24" s="67" t="s">
        <v>92</v>
      </c>
      <c r="H24" s="68" t="s">
        <v>93</v>
      </c>
      <c r="I24" s="68"/>
      <c r="J24" s="68" t="s">
        <v>61</v>
      </c>
      <c r="K24" s="32" t="s">
        <v>62</v>
      </c>
      <c r="L24" s="92" t="s">
        <v>103</v>
      </c>
      <c r="M24" s="68" t="s">
        <v>63</v>
      </c>
      <c r="N24" s="69" t="s">
        <v>64</v>
      </c>
      <c r="O24" s="70"/>
      <c r="P24" s="70"/>
      <c r="Q24" s="71" t="s">
        <v>67</v>
      </c>
      <c r="R24" s="108" t="s">
        <v>105</v>
      </c>
      <c r="S24" s="109"/>
      <c r="T24" s="90"/>
      <c r="U24" s="90"/>
      <c r="V24" s="90"/>
      <c r="W24" s="90"/>
      <c r="X24" s="90"/>
      <c r="Y24" s="90"/>
      <c r="Z24" s="90"/>
      <c r="AA24" s="90"/>
    </row>
    <row r="25" spans="7:27" ht="51.75" customHeight="1">
      <c r="G25" s="72" t="s">
        <v>94</v>
      </c>
      <c r="H25" s="73">
        <f>H5+H7+H11+H17+H18</f>
        <v>1564</v>
      </c>
      <c r="I25" s="73">
        <f>I5+I7+I11+I17+I18</f>
        <v>4204</v>
      </c>
      <c r="J25" s="73">
        <f>J5+J7+J11+J17+J18</f>
        <v>822</v>
      </c>
      <c r="K25" s="74">
        <f>J25-934</f>
        <v>-112</v>
      </c>
      <c r="L25" s="98">
        <f>L5+L7+L11+L17+L18</f>
        <v>53</v>
      </c>
      <c r="M25" s="99">
        <f>H25-J25-L25</f>
        <v>689</v>
      </c>
      <c r="N25" s="75">
        <f>J25/H25</f>
        <v>0.52557544757033248</v>
      </c>
      <c r="O25" s="73"/>
      <c r="P25" s="73"/>
      <c r="Q25" s="73">
        <f>Q5+Q7+Q10+Q17+Q18</f>
        <v>900</v>
      </c>
      <c r="R25" s="73">
        <f>R5+R7+R11+R17+R18</f>
        <v>3051</v>
      </c>
      <c r="S25" s="76">
        <f>R25/(H25-L25)</f>
        <v>2.0191925876902714</v>
      </c>
      <c r="T25" s="90"/>
      <c r="U25" s="90"/>
      <c r="V25" s="90"/>
      <c r="W25" s="90"/>
      <c r="X25" s="90"/>
      <c r="Y25" s="90"/>
      <c r="Z25" s="90"/>
      <c r="AA25" s="90"/>
    </row>
    <row r="26" spans="7:27">
      <c r="G26" s="77" t="s">
        <v>95</v>
      </c>
      <c r="H26" s="78">
        <f>H13+H15+H19+H14+H22+H4</f>
        <v>8153</v>
      </c>
      <c r="I26" s="78">
        <f>I13+I15+I19+I14+I22+I4</f>
        <v>18844</v>
      </c>
      <c r="J26" s="78">
        <f>J13+J15+J19+J14+J22+J4</f>
        <v>4703</v>
      </c>
      <c r="K26" s="79">
        <f>J26-5740</f>
        <v>-1037</v>
      </c>
      <c r="L26" s="100">
        <f>L4+L13+L14+L15+L19+22</f>
        <v>560</v>
      </c>
      <c r="M26" s="99">
        <f t="shared" ref="M26:M28" si="4">H26-J26-L26</f>
        <v>2890</v>
      </c>
      <c r="N26" s="56">
        <f>J26/H26</f>
        <v>0.57684287992150129</v>
      </c>
      <c r="O26" s="78"/>
      <c r="P26" s="78"/>
      <c r="Q26" s="78">
        <f>Q13+Q15+Q19+Q14+Q22+Q4</f>
        <v>4476</v>
      </c>
      <c r="R26" s="78">
        <f>R13+R15+R19+R14+R22+R4</f>
        <v>18093</v>
      </c>
      <c r="S26" s="124">
        <f t="shared" ref="S26:S28" si="5">R26/(H26-L26)</f>
        <v>2.3828526274199922</v>
      </c>
      <c r="T26" s="90"/>
      <c r="U26" s="90"/>
      <c r="V26" s="90"/>
      <c r="W26" s="90"/>
      <c r="X26" s="90"/>
      <c r="Y26" s="90"/>
      <c r="Z26" s="90"/>
      <c r="AA26" s="90"/>
    </row>
    <row r="27" spans="7:27">
      <c r="G27" s="77" t="s">
        <v>96</v>
      </c>
      <c r="H27" s="78">
        <f>H3+H16+H20+H21</f>
        <v>2889</v>
      </c>
      <c r="I27" s="78">
        <f>I3+I16+I20+I21</f>
        <v>8818</v>
      </c>
      <c r="J27" s="78">
        <f>J3+J16+J20+J21</f>
        <v>1209</v>
      </c>
      <c r="K27" s="79">
        <f>J27-1628</f>
        <v>-419</v>
      </c>
      <c r="L27" s="100">
        <f>L3+L16+L20+L21</f>
        <v>191</v>
      </c>
      <c r="M27" s="99">
        <f t="shared" si="4"/>
        <v>1489</v>
      </c>
      <c r="N27" s="56">
        <f>J27/H27</f>
        <v>0.41848390446521289</v>
      </c>
      <c r="O27" s="78"/>
      <c r="P27" s="78"/>
      <c r="Q27" s="78">
        <f>Q3+Q16+Q20+Q21</f>
        <v>2210</v>
      </c>
      <c r="R27" s="78">
        <f>R3+R16+R20+R21</f>
        <v>5940</v>
      </c>
      <c r="S27" s="124">
        <f t="shared" si="5"/>
        <v>2.201630837657524</v>
      </c>
      <c r="T27" s="90"/>
      <c r="U27" s="90"/>
      <c r="V27" s="90"/>
      <c r="W27" s="90"/>
      <c r="X27" s="90"/>
      <c r="Y27" s="90"/>
      <c r="Z27" s="90"/>
      <c r="AA27" s="90"/>
    </row>
    <row r="28" spans="7:27" ht="15.75" thickBot="1">
      <c r="G28" s="80" t="s">
        <v>97</v>
      </c>
      <c r="H28" s="81">
        <f>H2+H6+H8+H9+H10+H12</f>
        <v>3843</v>
      </c>
      <c r="I28" s="81">
        <f>I2+I6+I8+I9+I10+I12</f>
        <v>9559</v>
      </c>
      <c r="J28" s="81">
        <f>J2+J6+J8+J9+J10+J12</f>
        <v>1796</v>
      </c>
      <c r="K28" s="82">
        <f>J28-1999</f>
        <v>-203</v>
      </c>
      <c r="L28" s="101">
        <f>L3+L6+L8+L9+L10+L12</f>
        <v>203</v>
      </c>
      <c r="M28" s="99">
        <f t="shared" si="4"/>
        <v>1844</v>
      </c>
      <c r="N28" s="83">
        <f>J28/H28</f>
        <v>0.46734322144158208</v>
      </c>
      <c r="O28" s="81"/>
      <c r="P28" s="81"/>
      <c r="Q28" s="81">
        <f>Q2+Q6+Q8+Q9+Q10+Q12</f>
        <v>2694</v>
      </c>
      <c r="R28" s="81">
        <f>R2+R6+R8+R9+R10+R12</f>
        <v>6716</v>
      </c>
      <c r="S28" s="124">
        <f t="shared" si="5"/>
        <v>1.8450549450549452</v>
      </c>
      <c r="T28" s="90"/>
      <c r="U28" s="90"/>
      <c r="V28" s="90"/>
      <c r="W28" s="90"/>
      <c r="X28" s="90"/>
      <c r="Y28" s="90"/>
      <c r="Z28" s="90"/>
      <c r="AA28" s="90"/>
    </row>
    <row r="29" spans="7:27" ht="15.75" customHeight="1" thickBot="1"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110" t="s">
        <v>106</v>
      </c>
      <c r="T29" s="90"/>
      <c r="U29" s="90"/>
      <c r="V29" s="90"/>
      <c r="W29" s="90"/>
      <c r="X29" s="90"/>
      <c r="Y29" s="90"/>
      <c r="Z29" s="90"/>
      <c r="AA29" s="90"/>
    </row>
    <row r="30" spans="7:27">
      <c r="G30" s="90"/>
      <c r="H30" s="111" t="s">
        <v>98</v>
      </c>
      <c r="I30" s="112"/>
      <c r="J30" s="112"/>
      <c r="K30" s="102">
        <f>18145-H23</f>
        <v>1235</v>
      </c>
      <c r="L30" s="125" t="s">
        <v>107</v>
      </c>
      <c r="M30" s="125"/>
      <c r="N30" s="125"/>
      <c r="O30" s="125"/>
      <c r="P30" s="125"/>
      <c r="Q30" s="126"/>
      <c r="R30" s="90"/>
      <c r="S30" s="110"/>
      <c r="T30" s="90"/>
      <c r="U30" s="90"/>
      <c r="V30" s="90"/>
      <c r="W30" s="90"/>
      <c r="X30" s="90"/>
      <c r="Y30" s="90"/>
      <c r="Z30" s="90"/>
      <c r="AA30" s="90"/>
    </row>
    <row r="31" spans="7:27">
      <c r="G31" s="84"/>
      <c r="H31" s="103" t="s">
        <v>99</v>
      </c>
      <c r="I31" s="85"/>
      <c r="J31" s="127" t="s">
        <v>111</v>
      </c>
      <c r="K31" s="127"/>
      <c r="L31" s="127"/>
      <c r="M31" s="127"/>
      <c r="N31" s="127"/>
      <c r="O31" s="127"/>
      <c r="P31" s="127"/>
      <c r="Q31" s="128"/>
      <c r="R31" s="90"/>
      <c r="S31" s="104" t="s">
        <v>100</v>
      </c>
      <c r="T31" s="90"/>
      <c r="U31" s="90"/>
      <c r="V31" s="90"/>
      <c r="W31" s="90"/>
      <c r="X31" s="90"/>
      <c r="Y31" s="90"/>
      <c r="Z31" s="90"/>
      <c r="AA31" s="90"/>
    </row>
    <row r="32" spans="7:27">
      <c r="G32" s="86"/>
      <c r="H32" s="129" t="s">
        <v>108</v>
      </c>
      <c r="I32" s="130"/>
      <c r="J32" s="130"/>
      <c r="K32" s="130"/>
      <c r="L32" s="130"/>
      <c r="M32" s="130"/>
      <c r="N32" s="130"/>
      <c r="O32" s="130"/>
      <c r="P32" s="130"/>
      <c r="Q32" s="131"/>
      <c r="R32" s="90"/>
      <c r="S32" s="87" t="s">
        <v>101</v>
      </c>
      <c r="T32" s="90"/>
      <c r="U32" s="90"/>
      <c r="V32" s="90"/>
      <c r="W32" s="90"/>
      <c r="X32" s="90"/>
      <c r="Y32" s="90"/>
      <c r="Z32" s="90"/>
      <c r="AA32" s="90"/>
    </row>
    <row r="33" spans="7:27">
      <c r="G33" s="90"/>
      <c r="H33" s="132" t="s">
        <v>112</v>
      </c>
      <c r="I33" s="133"/>
      <c r="J33" s="133"/>
      <c r="K33" s="133"/>
      <c r="L33" s="133"/>
      <c r="M33" s="133"/>
      <c r="N33" s="133"/>
      <c r="O33" s="133"/>
      <c r="P33" s="133"/>
      <c r="Q33" s="134"/>
      <c r="R33" s="90"/>
      <c r="S33" s="90"/>
      <c r="T33" s="90"/>
      <c r="U33" s="90"/>
      <c r="V33" s="90"/>
      <c r="W33" s="90"/>
      <c r="X33" s="90"/>
      <c r="Y33" s="90"/>
      <c r="Z33" s="90"/>
      <c r="AA33" s="90"/>
    </row>
    <row r="34" spans="7:27">
      <c r="G34" s="90"/>
      <c r="H34" s="135">
        <v>57611</v>
      </c>
      <c r="I34" s="136">
        <f>J34-H34</f>
        <v>1660</v>
      </c>
      <c r="J34" s="137">
        <v>59271</v>
      </c>
      <c r="K34" s="136">
        <f>L34-J34</f>
        <v>634</v>
      </c>
      <c r="L34" s="137">
        <v>59905</v>
      </c>
      <c r="M34" s="136"/>
      <c r="N34" s="138"/>
      <c r="O34" s="90"/>
      <c r="P34" s="90"/>
      <c r="Q34" s="139"/>
      <c r="R34" s="90"/>
      <c r="S34" s="90"/>
      <c r="T34" s="90"/>
      <c r="U34" s="90"/>
      <c r="V34" s="90"/>
      <c r="W34" s="90"/>
      <c r="X34" s="90"/>
      <c r="Y34" s="90"/>
      <c r="Z34" s="90"/>
      <c r="AA34" s="90"/>
    </row>
    <row r="35" spans="7:27" ht="15.75" thickBot="1">
      <c r="G35" s="90"/>
      <c r="H35" s="140" t="s">
        <v>113</v>
      </c>
      <c r="I35" s="141" t="s">
        <v>114</v>
      </c>
      <c r="J35" s="142" t="s">
        <v>115</v>
      </c>
      <c r="K35" s="141" t="s">
        <v>114</v>
      </c>
      <c r="L35" s="142" t="s">
        <v>116</v>
      </c>
      <c r="M35" s="141" t="s">
        <v>114</v>
      </c>
      <c r="N35" s="142" t="s">
        <v>117</v>
      </c>
      <c r="O35" s="143"/>
      <c r="P35" s="143"/>
      <c r="Q35" s="144"/>
      <c r="R35" s="90"/>
      <c r="S35" s="90"/>
      <c r="T35" s="90"/>
      <c r="U35" s="90"/>
      <c r="V35" s="90"/>
      <c r="W35" s="90"/>
      <c r="X35" s="90"/>
      <c r="Y35" s="90"/>
      <c r="Z35" s="90"/>
      <c r="AA35" s="90"/>
    </row>
    <row r="36" spans="7:27"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</row>
    <row r="37" spans="7:27">
      <c r="G37" s="90"/>
      <c r="H37" s="145" t="s">
        <v>118</v>
      </c>
      <c r="I37" s="145" t="s">
        <v>119</v>
      </c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</row>
    <row r="38" spans="7:27">
      <c r="G38" s="90"/>
      <c r="H38" s="90" t="s">
        <v>120</v>
      </c>
      <c r="I38" s="90">
        <v>57611</v>
      </c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</row>
    <row r="39" spans="7:27">
      <c r="G39" s="90"/>
      <c r="H39" s="90" t="s">
        <v>121</v>
      </c>
      <c r="I39" s="90">
        <v>59271</v>
      </c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</row>
    <row r="40" spans="7:27">
      <c r="G40" s="90"/>
      <c r="H40" s="90" t="s">
        <v>122</v>
      </c>
      <c r="I40" s="90">
        <v>59905</v>
      </c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</row>
    <row r="41" spans="7:27"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7:27"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7:27"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7:27"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7:27"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</row>
    <row r="46" spans="7:27"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7:27"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</row>
    <row r="48" spans="7:27"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</row>
    <row r="49" spans="7:27"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</row>
    <row r="50" spans="7:27"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</row>
    <row r="51" spans="7:27"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</row>
    <row r="52" spans="7:27"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</row>
    <row r="53" spans="7:27"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</row>
    <row r="54" spans="7:27"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</row>
    <row r="55" spans="7:27"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</row>
  </sheetData>
  <mergeCells count="8">
    <mergeCell ref="H33:Q33"/>
    <mergeCell ref="T1:AA1"/>
    <mergeCell ref="R24:S24"/>
    <mergeCell ref="S29:S30"/>
    <mergeCell ref="H30:J30"/>
    <mergeCell ref="L30:Q30"/>
    <mergeCell ref="J31:Q31"/>
    <mergeCell ref="H32:Q32"/>
  </mergeCells>
  <hyperlinks>
    <hyperlink ref="H31" r:id="rId1" display="https://www.migrationsverket.se/Om-Migrationsverket/Statistik/Anvisning-till-kommuner-och-bosattning.html" xr:uid="{EC3C88BC-B235-4EF7-BD58-025F76A9DE8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E972-4669-4C68-B9A0-BBF70AC9E4A6}">
  <dimension ref="A1:E67"/>
  <sheetViews>
    <sheetView topLeftCell="A15" workbookViewId="0">
      <selection activeCell="D49" sqref="D49"/>
    </sheetView>
  </sheetViews>
  <sheetFormatPr defaultRowHeight="15"/>
  <cols>
    <col min="1" max="1" width="23.140625" customWidth="1"/>
    <col min="2" max="2" width="14" customWidth="1"/>
    <col min="3" max="3" width="16.28515625" customWidth="1"/>
    <col min="4" max="4" width="12.85546875" customWidth="1"/>
    <col min="5" max="5" width="14.7109375" style="3" customWidth="1"/>
  </cols>
  <sheetData>
    <row r="1" spans="1:5" ht="18.75">
      <c r="A1" s="18" t="s">
        <v>46</v>
      </c>
      <c r="B1" s="18"/>
      <c r="C1" s="18"/>
      <c r="D1" s="9"/>
    </row>
    <row r="2" spans="1:5" ht="15.75">
      <c r="A2" s="113" t="s">
        <v>0</v>
      </c>
      <c r="B2" s="114"/>
      <c r="C2" s="114"/>
      <c r="D2" s="114"/>
      <c r="E2" s="114"/>
    </row>
    <row r="3" spans="1:5" ht="15.75">
      <c r="A3" s="115" t="s">
        <v>1</v>
      </c>
      <c r="B3" s="114"/>
      <c r="C3" s="114"/>
      <c r="D3" s="114"/>
      <c r="E3" s="114"/>
    </row>
    <row r="4" spans="1:5">
      <c r="A4" s="5"/>
      <c r="B4" s="5"/>
      <c r="C4" s="5"/>
      <c r="D4" s="15"/>
      <c r="E4" s="5"/>
    </row>
    <row r="5" spans="1:5">
      <c r="A5" s="116"/>
      <c r="B5" s="116"/>
      <c r="C5" s="116" t="s">
        <v>2</v>
      </c>
      <c r="D5" s="116"/>
      <c r="E5" s="14"/>
    </row>
    <row r="6" spans="1:5">
      <c r="A6" s="14" t="s">
        <v>52</v>
      </c>
      <c r="B6" s="14" t="s">
        <v>3</v>
      </c>
      <c r="C6" s="14" t="s">
        <v>4</v>
      </c>
      <c r="D6" s="10" t="s">
        <v>5</v>
      </c>
      <c r="E6" s="14" t="s">
        <v>6</v>
      </c>
    </row>
    <row r="7" spans="1:5">
      <c r="A7" s="11" t="s">
        <v>7</v>
      </c>
      <c r="B7" s="11">
        <v>34230</v>
      </c>
      <c r="C7" s="12">
        <v>5</v>
      </c>
      <c r="D7" s="12">
        <v>6</v>
      </c>
      <c r="E7" s="12">
        <v>11</v>
      </c>
    </row>
    <row r="8" spans="1:5">
      <c r="A8" s="11" t="s">
        <v>7</v>
      </c>
      <c r="B8" s="11">
        <v>34231</v>
      </c>
      <c r="C8" s="12">
        <v>14</v>
      </c>
      <c r="D8" s="12">
        <v>11</v>
      </c>
      <c r="E8" s="12">
        <v>25</v>
      </c>
    </row>
    <row r="9" spans="1:5">
      <c r="A9" s="11" t="s">
        <v>7</v>
      </c>
      <c r="B9" s="11">
        <v>34236</v>
      </c>
      <c r="C9" s="12">
        <v>11</v>
      </c>
      <c r="D9" s="12">
        <v>10</v>
      </c>
      <c r="E9" s="12">
        <v>21</v>
      </c>
    </row>
    <row r="10" spans="1:5">
      <c r="A10" s="11" t="s">
        <v>7</v>
      </c>
      <c r="B10" s="11">
        <v>34250</v>
      </c>
      <c r="C10" s="12">
        <v>4</v>
      </c>
      <c r="D10" s="12">
        <v>3</v>
      </c>
      <c r="E10" s="12">
        <v>7</v>
      </c>
    </row>
    <row r="11" spans="1:5">
      <c r="A11" s="11" t="s">
        <v>7</v>
      </c>
      <c r="B11" s="11">
        <v>34251</v>
      </c>
      <c r="C11" s="12">
        <v>1</v>
      </c>
      <c r="D11" s="12">
        <v>2</v>
      </c>
      <c r="E11" s="12">
        <v>3</v>
      </c>
    </row>
    <row r="12" spans="1:5">
      <c r="A12" s="11" t="s">
        <v>7</v>
      </c>
      <c r="B12" s="11" t="s">
        <v>8</v>
      </c>
      <c r="C12" s="12">
        <v>2</v>
      </c>
      <c r="D12" s="12">
        <v>3</v>
      </c>
      <c r="E12" s="12">
        <v>5</v>
      </c>
    </row>
    <row r="13" spans="1:5">
      <c r="A13" s="11" t="s">
        <v>9</v>
      </c>
      <c r="B13" s="13"/>
      <c r="C13" s="12">
        <v>37</v>
      </c>
      <c r="D13" s="12">
        <v>35</v>
      </c>
      <c r="E13" s="12">
        <v>72</v>
      </c>
    </row>
    <row r="14" spans="1:5">
      <c r="A14" s="11" t="s">
        <v>10</v>
      </c>
      <c r="B14" s="11">
        <v>36531</v>
      </c>
      <c r="C14" s="12">
        <v>2</v>
      </c>
      <c r="D14" s="12">
        <v>7</v>
      </c>
      <c r="E14" s="12">
        <v>9</v>
      </c>
    </row>
    <row r="15" spans="1:5">
      <c r="A15" s="11" t="s">
        <v>10</v>
      </c>
      <c r="B15" s="11">
        <v>36532</v>
      </c>
      <c r="C15" s="12">
        <v>8</v>
      </c>
      <c r="D15" s="12">
        <v>20</v>
      </c>
      <c r="E15" s="12">
        <v>28</v>
      </c>
    </row>
    <row r="16" spans="1:5">
      <c r="A16" s="11" t="s">
        <v>10</v>
      </c>
      <c r="B16" s="11">
        <v>36543</v>
      </c>
      <c r="C16" s="12" t="s">
        <v>109</v>
      </c>
      <c r="D16" s="12">
        <v>20</v>
      </c>
      <c r="E16" s="12">
        <v>20</v>
      </c>
    </row>
    <row r="17" spans="1:5">
      <c r="A17" s="11" t="s">
        <v>10</v>
      </c>
      <c r="B17" s="11" t="s">
        <v>8</v>
      </c>
      <c r="C17" s="12">
        <v>1</v>
      </c>
      <c r="D17" s="12">
        <v>1</v>
      </c>
      <c r="E17" s="12">
        <v>2</v>
      </c>
    </row>
    <row r="18" spans="1:5">
      <c r="A18" s="11" t="s">
        <v>11</v>
      </c>
      <c r="B18" s="13"/>
      <c r="C18" s="12">
        <v>11</v>
      </c>
      <c r="D18" s="12">
        <v>48</v>
      </c>
      <c r="E18" s="12">
        <v>59</v>
      </c>
    </row>
    <row r="19" spans="1:5">
      <c r="A19" s="11" t="s">
        <v>12</v>
      </c>
      <c r="B19" s="11">
        <v>34135</v>
      </c>
      <c r="C19" s="12">
        <v>2</v>
      </c>
      <c r="D19" s="12">
        <v>4</v>
      </c>
      <c r="E19" s="12">
        <v>6</v>
      </c>
    </row>
    <row r="20" spans="1:5">
      <c r="A20" s="11" t="s">
        <v>12</v>
      </c>
      <c r="B20" s="11" t="s">
        <v>8</v>
      </c>
      <c r="C20" s="12">
        <v>5</v>
      </c>
      <c r="D20" s="12">
        <v>5</v>
      </c>
      <c r="E20" s="12">
        <v>10</v>
      </c>
    </row>
    <row r="21" spans="1:5">
      <c r="A21" s="11" t="s">
        <v>13</v>
      </c>
      <c r="B21" s="13"/>
      <c r="C21" s="12">
        <v>7</v>
      </c>
      <c r="D21" s="12">
        <v>9</v>
      </c>
      <c r="E21" s="12">
        <v>16</v>
      </c>
    </row>
    <row r="22" spans="1:5">
      <c r="A22" s="11" t="s">
        <v>14</v>
      </c>
      <c r="B22" s="11" t="s">
        <v>8</v>
      </c>
      <c r="C22" s="12">
        <v>9</v>
      </c>
      <c r="D22" s="12">
        <v>7</v>
      </c>
      <c r="E22" s="12">
        <v>16</v>
      </c>
    </row>
    <row r="23" spans="1:5">
      <c r="A23" s="11" t="s">
        <v>15</v>
      </c>
      <c r="B23" s="13"/>
      <c r="C23" s="12">
        <v>9</v>
      </c>
      <c r="D23" s="12">
        <v>7</v>
      </c>
      <c r="E23" s="12">
        <v>16</v>
      </c>
    </row>
    <row r="24" spans="1:5">
      <c r="A24" s="11" t="s">
        <v>16</v>
      </c>
      <c r="B24" s="11">
        <v>36232</v>
      </c>
      <c r="C24" s="12">
        <v>12</v>
      </c>
      <c r="D24" s="12">
        <v>9</v>
      </c>
      <c r="E24" s="12">
        <v>21</v>
      </c>
    </row>
    <row r="25" spans="1:5">
      <c r="A25" s="11" t="s">
        <v>16</v>
      </c>
      <c r="B25" s="11">
        <v>36240</v>
      </c>
      <c r="C25" s="12">
        <v>6</v>
      </c>
      <c r="D25" s="12">
        <v>5</v>
      </c>
      <c r="E25" s="12">
        <v>11</v>
      </c>
    </row>
    <row r="26" spans="1:5">
      <c r="A26" s="11" t="s">
        <v>16</v>
      </c>
      <c r="B26" s="11">
        <v>36254</v>
      </c>
      <c r="C26" s="12">
        <v>4</v>
      </c>
      <c r="D26" s="12">
        <v>18</v>
      </c>
      <c r="E26" s="12">
        <v>22</v>
      </c>
    </row>
    <row r="27" spans="1:5">
      <c r="A27" s="11" t="s">
        <v>16</v>
      </c>
      <c r="B27" s="11">
        <v>36256</v>
      </c>
      <c r="C27" s="12">
        <v>2</v>
      </c>
      <c r="D27" s="12">
        <v>9</v>
      </c>
      <c r="E27" s="12">
        <v>11</v>
      </c>
    </row>
    <row r="28" spans="1:5">
      <c r="A28" s="11" t="s">
        <v>16</v>
      </c>
      <c r="B28" s="11" t="s">
        <v>8</v>
      </c>
      <c r="C28" s="12">
        <v>1</v>
      </c>
      <c r="D28" s="12">
        <v>2</v>
      </c>
      <c r="E28" s="12">
        <v>3</v>
      </c>
    </row>
    <row r="29" spans="1:5">
      <c r="A29" s="11" t="s">
        <v>17</v>
      </c>
      <c r="B29" s="13"/>
      <c r="C29" s="12">
        <v>25</v>
      </c>
      <c r="D29" s="12">
        <v>43</v>
      </c>
      <c r="E29" s="12">
        <v>68</v>
      </c>
    </row>
    <row r="30" spans="1:5">
      <c r="A30" s="11" t="s">
        <v>18</v>
      </c>
      <c r="B30" s="11">
        <v>36431</v>
      </c>
      <c r="C30" s="12">
        <v>4</v>
      </c>
      <c r="D30" s="12">
        <v>3</v>
      </c>
      <c r="E30" s="12">
        <v>7</v>
      </c>
    </row>
    <row r="31" spans="1:5">
      <c r="A31" s="11" t="s">
        <v>18</v>
      </c>
      <c r="B31" s="11">
        <v>36443</v>
      </c>
      <c r="C31" s="12">
        <v>4</v>
      </c>
      <c r="D31" s="12">
        <v>1</v>
      </c>
      <c r="E31" s="12">
        <v>5</v>
      </c>
    </row>
    <row r="32" spans="1:5">
      <c r="A32" s="11" t="s">
        <v>18</v>
      </c>
      <c r="B32" s="11" t="s">
        <v>8</v>
      </c>
      <c r="C32" s="12">
        <v>2</v>
      </c>
      <c r="D32" s="12">
        <v>3</v>
      </c>
      <c r="E32" s="12">
        <v>5</v>
      </c>
    </row>
    <row r="33" spans="1:5">
      <c r="A33" s="11" t="s">
        <v>19</v>
      </c>
      <c r="B33" s="13"/>
      <c r="C33" s="12">
        <v>10</v>
      </c>
      <c r="D33" s="12">
        <v>7</v>
      </c>
      <c r="E33" s="12">
        <v>17</v>
      </c>
    </row>
    <row r="34" spans="1:5">
      <c r="A34" s="11" t="s">
        <v>20</v>
      </c>
      <c r="B34" s="11">
        <v>35237</v>
      </c>
      <c r="C34" s="12">
        <v>2</v>
      </c>
      <c r="D34" s="12">
        <v>5</v>
      </c>
      <c r="E34" s="12">
        <v>7</v>
      </c>
    </row>
    <row r="35" spans="1:5">
      <c r="A35" s="11" t="s">
        <v>20</v>
      </c>
      <c r="B35" s="11">
        <v>35238</v>
      </c>
      <c r="C35" s="12">
        <v>10</v>
      </c>
      <c r="D35" s="12">
        <v>7</v>
      </c>
      <c r="E35" s="12">
        <v>17</v>
      </c>
    </row>
    <row r="36" spans="1:5">
      <c r="A36" s="11" t="s">
        <v>20</v>
      </c>
      <c r="B36" s="11">
        <v>35244</v>
      </c>
      <c r="C36" s="12">
        <v>15</v>
      </c>
      <c r="D36" s="12">
        <v>11</v>
      </c>
      <c r="E36" s="12">
        <v>26</v>
      </c>
    </row>
    <row r="37" spans="1:5">
      <c r="A37" s="11" t="s">
        <v>20</v>
      </c>
      <c r="B37" s="11">
        <v>36344</v>
      </c>
      <c r="C37" s="12">
        <v>3</v>
      </c>
      <c r="D37" s="12">
        <v>3</v>
      </c>
      <c r="E37" s="12">
        <v>6</v>
      </c>
    </row>
    <row r="38" spans="1:5">
      <c r="A38" s="11" t="s">
        <v>20</v>
      </c>
      <c r="B38" s="11" t="s">
        <v>8</v>
      </c>
      <c r="C38" s="12">
        <v>38</v>
      </c>
      <c r="D38" s="12">
        <v>32</v>
      </c>
      <c r="E38" s="12">
        <v>70</v>
      </c>
    </row>
    <row r="39" spans="1:5">
      <c r="A39" s="11" t="s">
        <v>21</v>
      </c>
      <c r="B39" s="13"/>
      <c r="C39" s="12">
        <v>68</v>
      </c>
      <c r="D39" s="12">
        <v>58</v>
      </c>
      <c r="E39" s="12">
        <v>126</v>
      </c>
    </row>
    <row r="40" spans="1:5">
      <c r="A40" s="11" t="s">
        <v>22</v>
      </c>
      <c r="B40" s="11" t="s">
        <v>8</v>
      </c>
      <c r="C40" s="12">
        <v>7</v>
      </c>
      <c r="D40" s="12">
        <v>10</v>
      </c>
      <c r="E40" s="12">
        <v>17</v>
      </c>
    </row>
    <row r="41" spans="1:5">
      <c r="A41" s="11" t="s">
        <v>23</v>
      </c>
      <c r="B41" s="13"/>
      <c r="C41" s="12">
        <v>7</v>
      </c>
      <c r="D41" s="12">
        <v>10</v>
      </c>
      <c r="E41" s="12">
        <v>17</v>
      </c>
    </row>
    <row r="42" spans="1:5">
      <c r="A42" s="13"/>
      <c r="B42" s="13"/>
      <c r="C42" s="89">
        <v>174</v>
      </c>
      <c r="D42" s="89">
        <v>217</v>
      </c>
      <c r="E42" s="89">
        <v>391</v>
      </c>
    </row>
    <row r="43" spans="1:5">
      <c r="E43"/>
    </row>
    <row r="44" spans="1:5">
      <c r="E44"/>
    </row>
    <row r="45" spans="1:5">
      <c r="E45"/>
    </row>
    <row r="46" spans="1:5">
      <c r="E46"/>
    </row>
    <row r="47" spans="1:5">
      <c r="E47"/>
    </row>
    <row r="48" spans="1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</sheetData>
  <mergeCells count="4">
    <mergeCell ref="A2:E2"/>
    <mergeCell ref="A3:E3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E114-1E29-4632-BB4B-113BB4259F67}">
  <dimension ref="A1:F60"/>
  <sheetViews>
    <sheetView topLeftCell="A24" workbookViewId="0">
      <selection activeCell="C39" sqref="C39:E39"/>
    </sheetView>
  </sheetViews>
  <sheetFormatPr defaultRowHeight="15"/>
  <cols>
    <col min="1" max="1" width="20.85546875" customWidth="1"/>
    <col min="2" max="2" width="15.42578125" customWidth="1"/>
    <col min="3" max="3" width="11.85546875" customWidth="1"/>
    <col min="4" max="4" width="15.140625" customWidth="1"/>
    <col min="5" max="5" width="14.28515625" customWidth="1"/>
  </cols>
  <sheetData>
    <row r="1" spans="1:6" ht="18.75">
      <c r="A1" s="18" t="s">
        <v>51</v>
      </c>
      <c r="B1" s="18"/>
      <c r="C1" s="18"/>
      <c r="D1" s="2"/>
      <c r="E1" s="2"/>
      <c r="F1" s="2"/>
    </row>
    <row r="2" spans="1:6" ht="15.75">
      <c r="A2" s="113" t="s">
        <v>0</v>
      </c>
      <c r="B2" s="114"/>
      <c r="C2" s="114"/>
      <c r="D2" s="114"/>
      <c r="E2" s="114"/>
      <c r="F2" s="114"/>
    </row>
    <row r="3" spans="1:6" ht="15.75">
      <c r="A3" s="115" t="s">
        <v>1</v>
      </c>
      <c r="B3" s="114"/>
      <c r="C3" s="114"/>
      <c r="D3" s="114"/>
      <c r="E3" s="114"/>
      <c r="F3" s="114"/>
    </row>
    <row r="5" spans="1:6">
      <c r="A5" s="116"/>
      <c r="B5" s="116"/>
      <c r="C5" s="116" t="s">
        <v>2</v>
      </c>
      <c r="D5" s="116"/>
      <c r="E5" s="14"/>
    </row>
    <row r="6" spans="1:6">
      <c r="A6" s="14" t="s">
        <v>52</v>
      </c>
      <c r="B6" s="14" t="s">
        <v>3</v>
      </c>
      <c r="C6" s="14" t="s">
        <v>4</v>
      </c>
      <c r="D6" s="14" t="s">
        <v>5</v>
      </c>
      <c r="E6" s="14" t="s">
        <v>6</v>
      </c>
    </row>
    <row r="7" spans="1:6">
      <c r="A7" s="11" t="s">
        <v>7</v>
      </c>
      <c r="B7" s="11">
        <v>34230</v>
      </c>
      <c r="C7" s="12">
        <v>2</v>
      </c>
      <c r="D7" s="12">
        <v>2</v>
      </c>
      <c r="E7" s="12">
        <v>4</v>
      </c>
    </row>
    <row r="8" spans="1:6">
      <c r="A8" s="11" t="s">
        <v>7</v>
      </c>
      <c r="B8" s="11">
        <v>34231</v>
      </c>
      <c r="C8" s="12">
        <v>2</v>
      </c>
      <c r="D8" s="12">
        <v>2</v>
      </c>
      <c r="E8" s="12">
        <v>4</v>
      </c>
    </row>
    <row r="9" spans="1:6">
      <c r="A9" s="11" t="s">
        <v>7</v>
      </c>
      <c r="B9" s="11">
        <v>34236</v>
      </c>
      <c r="C9" s="12">
        <v>7</v>
      </c>
      <c r="D9" s="12">
        <v>3</v>
      </c>
      <c r="E9" s="12">
        <v>10</v>
      </c>
    </row>
    <row r="10" spans="1:6">
      <c r="A10" s="11" t="s">
        <v>7</v>
      </c>
      <c r="B10" s="11">
        <v>34250</v>
      </c>
      <c r="C10" s="12">
        <v>3</v>
      </c>
      <c r="D10" s="12">
        <v>3</v>
      </c>
      <c r="E10" s="12">
        <v>6</v>
      </c>
    </row>
    <row r="11" spans="1:6">
      <c r="A11" s="11" t="s">
        <v>7</v>
      </c>
      <c r="B11" s="11" t="s">
        <v>8</v>
      </c>
      <c r="C11" s="12" t="s">
        <v>109</v>
      </c>
      <c r="D11" s="12">
        <v>1</v>
      </c>
      <c r="E11" s="12">
        <v>1</v>
      </c>
    </row>
    <row r="12" spans="1:6">
      <c r="A12" s="11" t="s">
        <v>9</v>
      </c>
      <c r="B12" s="13"/>
      <c r="C12" s="12">
        <v>14</v>
      </c>
      <c r="D12" s="12">
        <v>11</v>
      </c>
      <c r="E12" s="12">
        <v>25</v>
      </c>
    </row>
    <row r="13" spans="1:6">
      <c r="A13" s="11" t="s">
        <v>10</v>
      </c>
      <c r="B13" s="11">
        <v>36531</v>
      </c>
      <c r="C13" s="12" t="s">
        <v>109</v>
      </c>
      <c r="D13" s="12">
        <v>1</v>
      </c>
      <c r="E13" s="12">
        <v>1</v>
      </c>
    </row>
    <row r="14" spans="1:6">
      <c r="A14" s="11" t="s">
        <v>10</v>
      </c>
      <c r="B14" s="11">
        <v>36532</v>
      </c>
      <c r="C14" s="12">
        <v>4</v>
      </c>
      <c r="D14" s="12">
        <v>5</v>
      </c>
      <c r="E14" s="12">
        <v>9</v>
      </c>
    </row>
    <row r="15" spans="1:6">
      <c r="A15" s="11" t="s">
        <v>10</v>
      </c>
      <c r="B15" s="11">
        <v>36543</v>
      </c>
      <c r="C15" s="12" t="s">
        <v>109</v>
      </c>
      <c r="D15" s="12">
        <v>7</v>
      </c>
      <c r="E15" s="12">
        <v>7</v>
      </c>
    </row>
    <row r="16" spans="1:6">
      <c r="A16" s="11" t="s">
        <v>11</v>
      </c>
      <c r="B16" s="13"/>
      <c r="C16" s="12">
        <v>4</v>
      </c>
      <c r="D16" s="12">
        <v>13</v>
      </c>
      <c r="E16" s="12">
        <v>17</v>
      </c>
    </row>
    <row r="17" spans="1:5">
      <c r="A17" s="11" t="s">
        <v>12</v>
      </c>
      <c r="B17" s="11">
        <v>34135</v>
      </c>
      <c r="C17" s="12">
        <v>2</v>
      </c>
      <c r="D17" s="12">
        <v>2</v>
      </c>
      <c r="E17" s="12">
        <v>4</v>
      </c>
    </row>
    <row r="18" spans="1:5">
      <c r="A18" s="11" t="s">
        <v>12</v>
      </c>
      <c r="B18" s="11" t="s">
        <v>8</v>
      </c>
      <c r="C18" s="12">
        <v>5</v>
      </c>
      <c r="D18" s="12">
        <v>3</v>
      </c>
      <c r="E18" s="12">
        <v>8</v>
      </c>
    </row>
    <row r="19" spans="1:5">
      <c r="A19" s="11" t="s">
        <v>13</v>
      </c>
      <c r="B19" s="13"/>
      <c r="C19" s="12">
        <v>7</v>
      </c>
      <c r="D19" s="12">
        <v>5</v>
      </c>
      <c r="E19" s="12">
        <v>12</v>
      </c>
    </row>
    <row r="20" spans="1:5">
      <c r="A20" s="11" t="s">
        <v>14</v>
      </c>
      <c r="B20" s="11" t="s">
        <v>8</v>
      </c>
      <c r="C20" s="12">
        <v>6</v>
      </c>
      <c r="D20" s="12">
        <v>4</v>
      </c>
      <c r="E20" s="12">
        <v>10</v>
      </c>
    </row>
    <row r="21" spans="1:5">
      <c r="A21" s="11" t="s">
        <v>15</v>
      </c>
      <c r="B21" s="13"/>
      <c r="C21" s="12">
        <v>6</v>
      </c>
      <c r="D21" s="12">
        <v>4</v>
      </c>
      <c r="E21" s="12">
        <v>10</v>
      </c>
    </row>
    <row r="22" spans="1:5">
      <c r="A22" s="11" t="s">
        <v>16</v>
      </c>
      <c r="B22" s="11">
        <v>36232</v>
      </c>
      <c r="C22" s="12">
        <v>3</v>
      </c>
      <c r="D22" s="12">
        <v>2</v>
      </c>
      <c r="E22" s="12">
        <v>5</v>
      </c>
    </row>
    <row r="23" spans="1:5">
      <c r="A23" s="11" t="s">
        <v>16</v>
      </c>
      <c r="B23" s="11">
        <v>36240</v>
      </c>
      <c r="C23" s="12">
        <v>1</v>
      </c>
      <c r="D23" s="12">
        <v>2</v>
      </c>
      <c r="E23" s="12">
        <v>3</v>
      </c>
    </row>
    <row r="24" spans="1:5">
      <c r="A24" s="11" t="s">
        <v>16</v>
      </c>
      <c r="B24" s="11">
        <v>36254</v>
      </c>
      <c r="C24" s="12">
        <v>2</v>
      </c>
      <c r="D24" s="12">
        <v>10</v>
      </c>
      <c r="E24" s="12">
        <v>12</v>
      </c>
    </row>
    <row r="25" spans="1:5">
      <c r="A25" s="11" t="s">
        <v>16</v>
      </c>
      <c r="B25" s="11">
        <v>36256</v>
      </c>
      <c r="C25" s="12">
        <v>1</v>
      </c>
      <c r="D25" s="12">
        <v>5</v>
      </c>
      <c r="E25" s="12">
        <v>6</v>
      </c>
    </row>
    <row r="26" spans="1:5">
      <c r="A26" s="11" t="s">
        <v>16</v>
      </c>
      <c r="B26" s="11" t="s">
        <v>8</v>
      </c>
      <c r="C26" s="12">
        <v>1</v>
      </c>
      <c r="D26" s="12">
        <v>1</v>
      </c>
      <c r="E26" s="12">
        <v>2</v>
      </c>
    </row>
    <row r="27" spans="1:5">
      <c r="A27" s="11" t="s">
        <v>17</v>
      </c>
      <c r="B27" s="13"/>
      <c r="C27" s="12">
        <v>8</v>
      </c>
      <c r="D27" s="12">
        <v>20</v>
      </c>
      <c r="E27" s="12">
        <v>28</v>
      </c>
    </row>
    <row r="28" spans="1:5">
      <c r="A28" s="11" t="s">
        <v>18</v>
      </c>
      <c r="B28" s="11">
        <v>36443</v>
      </c>
      <c r="C28" s="12">
        <v>1</v>
      </c>
      <c r="D28" s="12" t="s">
        <v>109</v>
      </c>
      <c r="E28" s="12">
        <v>1</v>
      </c>
    </row>
    <row r="29" spans="1:5">
      <c r="A29" s="11" t="s">
        <v>18</v>
      </c>
      <c r="B29" s="11" t="s">
        <v>8</v>
      </c>
      <c r="C29" s="12">
        <v>1</v>
      </c>
      <c r="D29" s="12">
        <v>2</v>
      </c>
      <c r="E29" s="12">
        <v>3</v>
      </c>
    </row>
    <row r="30" spans="1:5">
      <c r="A30" s="11" t="s">
        <v>19</v>
      </c>
      <c r="B30" s="13"/>
      <c r="C30" s="12">
        <v>2</v>
      </c>
      <c r="D30" s="12">
        <v>2</v>
      </c>
      <c r="E30" s="12">
        <v>4</v>
      </c>
    </row>
    <row r="31" spans="1:5">
      <c r="A31" s="11" t="s">
        <v>20</v>
      </c>
      <c r="B31" s="11">
        <v>35237</v>
      </c>
      <c r="C31" s="12" t="s">
        <v>109</v>
      </c>
      <c r="D31" s="12">
        <v>1</v>
      </c>
      <c r="E31" s="12">
        <v>1</v>
      </c>
    </row>
    <row r="32" spans="1:5">
      <c r="A32" s="11" t="s">
        <v>20</v>
      </c>
      <c r="B32" s="11">
        <v>35238</v>
      </c>
      <c r="C32" s="12">
        <v>1</v>
      </c>
      <c r="D32" s="12">
        <v>1</v>
      </c>
      <c r="E32" s="12">
        <v>2</v>
      </c>
    </row>
    <row r="33" spans="1:5">
      <c r="A33" s="11" t="s">
        <v>20</v>
      </c>
      <c r="B33" s="11">
        <v>35244</v>
      </c>
      <c r="C33" s="12">
        <v>2</v>
      </c>
      <c r="D33" s="12">
        <v>2</v>
      </c>
      <c r="E33" s="12">
        <v>4</v>
      </c>
    </row>
    <row r="34" spans="1:5">
      <c r="A34" s="11" t="s">
        <v>20</v>
      </c>
      <c r="B34" s="11">
        <v>36344</v>
      </c>
      <c r="C34" s="12">
        <v>2</v>
      </c>
      <c r="D34" s="12">
        <v>3</v>
      </c>
      <c r="E34" s="12">
        <v>5</v>
      </c>
    </row>
    <row r="35" spans="1:5">
      <c r="A35" s="11" t="s">
        <v>20</v>
      </c>
      <c r="B35" s="11" t="s">
        <v>8</v>
      </c>
      <c r="C35" s="12">
        <v>16</v>
      </c>
      <c r="D35" s="12">
        <v>11</v>
      </c>
      <c r="E35" s="12">
        <v>27</v>
      </c>
    </row>
    <row r="36" spans="1:5">
      <c r="A36" s="11" t="s">
        <v>21</v>
      </c>
      <c r="B36" s="13"/>
      <c r="C36" s="12">
        <v>21</v>
      </c>
      <c r="D36" s="12">
        <v>18</v>
      </c>
      <c r="E36" s="12">
        <v>39</v>
      </c>
    </row>
    <row r="37" spans="1:5">
      <c r="A37" s="11" t="s">
        <v>22</v>
      </c>
      <c r="B37" s="11" t="s">
        <v>8</v>
      </c>
      <c r="C37" s="12">
        <v>4</v>
      </c>
      <c r="D37" s="12">
        <v>3</v>
      </c>
      <c r="E37" s="12">
        <v>7</v>
      </c>
    </row>
    <row r="38" spans="1:5">
      <c r="A38" s="11" t="s">
        <v>23</v>
      </c>
      <c r="B38" s="13"/>
      <c r="C38" s="12">
        <v>4</v>
      </c>
      <c r="D38" s="12">
        <v>3</v>
      </c>
      <c r="E38" s="12">
        <v>7</v>
      </c>
    </row>
    <row r="39" spans="1:5">
      <c r="A39" s="13"/>
      <c r="B39" s="13"/>
      <c r="C39" s="89">
        <v>66</v>
      </c>
      <c r="D39" s="89">
        <v>76</v>
      </c>
      <c r="E39" s="89">
        <v>142</v>
      </c>
    </row>
    <row r="45" spans="1:5" s="20" customFormat="1"/>
    <row r="46" spans="1:5" s="20" customFormat="1"/>
    <row r="60" hidden="1"/>
  </sheetData>
  <mergeCells count="4">
    <mergeCell ref="A3:F3"/>
    <mergeCell ref="A2:F2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7F1C-AC6D-4764-A4B7-8097D349E65E}">
  <dimension ref="A1:AC48"/>
  <sheetViews>
    <sheetView topLeftCell="A28" workbookViewId="0">
      <selection activeCell="C41" sqref="C41:H41"/>
    </sheetView>
  </sheetViews>
  <sheetFormatPr defaultRowHeight="15"/>
  <cols>
    <col min="1" max="1" width="21" customWidth="1"/>
    <col min="2" max="2" width="14.28515625" customWidth="1"/>
    <col min="6" max="6" width="10" customWidth="1"/>
    <col min="7" max="7" width="12" customWidth="1"/>
  </cols>
  <sheetData>
    <row r="1" spans="1:29" ht="18.75">
      <c r="A1" s="18" t="s">
        <v>47</v>
      </c>
      <c r="B1" s="29"/>
      <c r="C1" s="29"/>
      <c r="D1" s="29"/>
      <c r="E1" s="29"/>
      <c r="F1" s="6"/>
    </row>
    <row r="2" spans="1:29" ht="33" customHeight="1">
      <c r="A2" s="16" t="s">
        <v>24</v>
      </c>
      <c r="B2" s="7"/>
      <c r="C2" s="7"/>
      <c r="D2" s="7"/>
      <c r="E2" s="7"/>
      <c r="F2" s="7"/>
    </row>
    <row r="3" spans="1:29" ht="21.75" customHeight="1">
      <c r="A3" s="17" t="s">
        <v>1</v>
      </c>
      <c r="B3" s="8"/>
      <c r="C3" s="8"/>
      <c r="D3" s="8"/>
      <c r="E3" s="8"/>
      <c r="F3" s="8"/>
    </row>
    <row r="4" spans="1:29">
      <c r="A4" s="116"/>
      <c r="B4" s="116"/>
      <c r="C4" s="116" t="s">
        <v>25</v>
      </c>
      <c r="D4" s="116"/>
      <c r="E4" s="116"/>
      <c r="F4" s="116"/>
      <c r="G4" s="14"/>
    </row>
    <row r="5" spans="1:29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28</v>
      </c>
      <c r="F5" s="14" t="s">
        <v>29</v>
      </c>
      <c r="G5" s="14" t="s">
        <v>6</v>
      </c>
    </row>
    <row r="6" spans="1:29">
      <c r="A6" s="11" t="s">
        <v>7</v>
      </c>
      <c r="B6" s="11">
        <v>34230</v>
      </c>
      <c r="C6" s="12">
        <v>3</v>
      </c>
      <c r="D6" s="12">
        <v>7</v>
      </c>
      <c r="E6" s="12" t="s">
        <v>109</v>
      </c>
      <c r="F6" s="12">
        <v>1</v>
      </c>
      <c r="G6" s="12">
        <v>11</v>
      </c>
    </row>
    <row r="7" spans="1:29">
      <c r="A7" s="11" t="s">
        <v>7</v>
      </c>
      <c r="B7" s="11">
        <v>34231</v>
      </c>
      <c r="C7" s="12">
        <v>19</v>
      </c>
      <c r="D7" s="12">
        <v>5</v>
      </c>
      <c r="E7" s="12" t="s">
        <v>109</v>
      </c>
      <c r="F7" s="12">
        <v>1</v>
      </c>
      <c r="G7" s="12">
        <v>25</v>
      </c>
    </row>
    <row r="8" spans="1:29">
      <c r="A8" s="11" t="s">
        <v>7</v>
      </c>
      <c r="B8" s="11">
        <v>34236</v>
      </c>
      <c r="C8" s="12">
        <v>15</v>
      </c>
      <c r="D8" s="12">
        <v>5</v>
      </c>
      <c r="E8" s="12" t="s">
        <v>109</v>
      </c>
      <c r="F8" s="12">
        <v>1</v>
      </c>
      <c r="G8" s="12">
        <v>21</v>
      </c>
    </row>
    <row r="9" spans="1:29">
      <c r="A9" s="11" t="s">
        <v>7</v>
      </c>
      <c r="B9" s="11">
        <v>34250</v>
      </c>
      <c r="C9" s="12">
        <v>6</v>
      </c>
      <c r="D9" s="12">
        <v>1</v>
      </c>
      <c r="E9" s="12" t="s">
        <v>109</v>
      </c>
      <c r="F9" s="12" t="s">
        <v>109</v>
      </c>
      <c r="G9" s="12">
        <v>7</v>
      </c>
    </row>
    <row r="10" spans="1:29">
      <c r="A10" s="11" t="s">
        <v>7</v>
      </c>
      <c r="B10" s="11">
        <v>34251</v>
      </c>
      <c r="C10" s="12">
        <v>2</v>
      </c>
      <c r="D10" s="12">
        <v>1</v>
      </c>
      <c r="E10" s="12" t="s">
        <v>109</v>
      </c>
      <c r="F10" s="12" t="s">
        <v>109</v>
      </c>
      <c r="G10" s="12">
        <v>3</v>
      </c>
    </row>
    <row r="11" spans="1:29">
      <c r="A11" s="11" t="s">
        <v>7</v>
      </c>
      <c r="B11" s="11" t="s">
        <v>8</v>
      </c>
      <c r="C11" s="12" t="s">
        <v>109</v>
      </c>
      <c r="D11" s="12">
        <v>5</v>
      </c>
      <c r="E11" s="12" t="s">
        <v>109</v>
      </c>
      <c r="F11" s="12" t="s">
        <v>109</v>
      </c>
      <c r="G11" s="12">
        <v>5</v>
      </c>
      <c r="AB11" s="3"/>
      <c r="AC11" s="3"/>
    </row>
    <row r="12" spans="1:29">
      <c r="A12" s="11" t="s">
        <v>9</v>
      </c>
      <c r="B12" s="13"/>
      <c r="C12" s="12">
        <v>45</v>
      </c>
      <c r="D12" s="12">
        <v>24</v>
      </c>
      <c r="E12" s="12" t="s">
        <v>109</v>
      </c>
      <c r="F12" s="12">
        <v>3</v>
      </c>
      <c r="G12" s="12">
        <v>72</v>
      </c>
      <c r="AB12" s="3"/>
      <c r="AC12" s="3"/>
    </row>
    <row r="13" spans="1:29" ht="18.75">
      <c r="A13" s="11" t="s">
        <v>10</v>
      </c>
      <c r="B13" s="11">
        <v>36531</v>
      </c>
      <c r="C13" s="12">
        <v>1</v>
      </c>
      <c r="D13" s="12">
        <v>7</v>
      </c>
      <c r="E13" s="12" t="s">
        <v>109</v>
      </c>
      <c r="F13" s="12">
        <v>1</v>
      </c>
      <c r="G13" s="12">
        <v>9</v>
      </c>
      <c r="AB13" s="6"/>
      <c r="AC13" s="6"/>
    </row>
    <row r="14" spans="1:29">
      <c r="A14" s="11" t="s">
        <v>10</v>
      </c>
      <c r="B14" s="11">
        <v>36532</v>
      </c>
      <c r="C14" s="12">
        <v>23</v>
      </c>
      <c r="D14" s="12">
        <v>4</v>
      </c>
      <c r="E14" s="12" t="s">
        <v>109</v>
      </c>
      <c r="F14" s="12">
        <v>1</v>
      </c>
      <c r="G14" s="12">
        <v>28</v>
      </c>
      <c r="AB14" s="7"/>
      <c r="AC14" s="7"/>
    </row>
    <row r="15" spans="1:29">
      <c r="A15" s="11" t="s">
        <v>10</v>
      </c>
      <c r="B15" s="11">
        <v>36543</v>
      </c>
      <c r="C15" s="12">
        <v>20</v>
      </c>
      <c r="D15" s="12" t="s">
        <v>109</v>
      </c>
      <c r="E15" s="12" t="s">
        <v>109</v>
      </c>
      <c r="F15" s="12" t="s">
        <v>109</v>
      </c>
      <c r="G15" s="12">
        <v>20</v>
      </c>
    </row>
    <row r="16" spans="1:29">
      <c r="A16" s="11" t="s">
        <v>10</v>
      </c>
      <c r="B16" s="11" t="s">
        <v>8</v>
      </c>
      <c r="C16" s="12" t="s">
        <v>109</v>
      </c>
      <c r="D16" s="12">
        <v>2</v>
      </c>
      <c r="E16" s="12" t="s">
        <v>109</v>
      </c>
      <c r="F16" s="12" t="s">
        <v>109</v>
      </c>
      <c r="G16" s="12">
        <v>2</v>
      </c>
    </row>
    <row r="17" spans="1:7">
      <c r="A17" s="11" t="s">
        <v>11</v>
      </c>
      <c r="B17" s="13"/>
      <c r="C17" s="12">
        <v>44</v>
      </c>
      <c r="D17" s="12">
        <v>13</v>
      </c>
      <c r="E17" s="12" t="s">
        <v>109</v>
      </c>
      <c r="F17" s="12">
        <v>2</v>
      </c>
      <c r="G17" s="12">
        <v>59</v>
      </c>
    </row>
    <row r="18" spans="1:7">
      <c r="A18" s="11" t="s">
        <v>12</v>
      </c>
      <c r="B18" s="11">
        <v>34135</v>
      </c>
      <c r="C18" s="12" t="s">
        <v>109</v>
      </c>
      <c r="D18" s="12">
        <v>2</v>
      </c>
      <c r="E18" s="12" t="s">
        <v>109</v>
      </c>
      <c r="F18" s="12">
        <v>4</v>
      </c>
      <c r="G18" s="12">
        <v>6</v>
      </c>
    </row>
    <row r="19" spans="1:7">
      <c r="A19" s="11" t="s">
        <v>12</v>
      </c>
      <c r="B19" s="11" t="s">
        <v>8</v>
      </c>
      <c r="C19" s="12" t="s">
        <v>109</v>
      </c>
      <c r="D19" s="12">
        <v>5</v>
      </c>
      <c r="E19" s="12" t="s">
        <v>109</v>
      </c>
      <c r="F19" s="12">
        <v>5</v>
      </c>
      <c r="G19" s="12">
        <v>10</v>
      </c>
    </row>
    <row r="20" spans="1:7">
      <c r="A20" s="11" t="s">
        <v>13</v>
      </c>
      <c r="B20" s="13"/>
      <c r="C20" s="12" t="s">
        <v>109</v>
      </c>
      <c r="D20" s="12">
        <v>7</v>
      </c>
      <c r="E20" s="12" t="s">
        <v>109</v>
      </c>
      <c r="F20" s="12">
        <v>9</v>
      </c>
      <c r="G20" s="12">
        <v>16</v>
      </c>
    </row>
    <row r="21" spans="1:7">
      <c r="A21" s="11" t="s">
        <v>14</v>
      </c>
      <c r="B21" s="11" t="s">
        <v>8</v>
      </c>
      <c r="C21" s="12" t="s">
        <v>109</v>
      </c>
      <c r="D21" s="12">
        <v>15</v>
      </c>
      <c r="E21" s="12" t="s">
        <v>109</v>
      </c>
      <c r="F21" s="12">
        <v>1</v>
      </c>
      <c r="G21" s="12">
        <v>16</v>
      </c>
    </row>
    <row r="22" spans="1:7">
      <c r="A22" s="11" t="s">
        <v>15</v>
      </c>
      <c r="B22" s="13"/>
      <c r="C22" s="12" t="s">
        <v>109</v>
      </c>
      <c r="D22" s="12">
        <v>15</v>
      </c>
      <c r="E22" s="12" t="s">
        <v>109</v>
      </c>
      <c r="F22" s="12">
        <v>1</v>
      </c>
      <c r="G22" s="12">
        <v>16</v>
      </c>
    </row>
    <row r="23" spans="1:7">
      <c r="A23" s="11" t="s">
        <v>16</v>
      </c>
      <c r="B23" s="11">
        <v>36232</v>
      </c>
      <c r="C23" s="12">
        <v>20</v>
      </c>
      <c r="D23" s="12">
        <v>1</v>
      </c>
      <c r="E23" s="12" t="s">
        <v>109</v>
      </c>
      <c r="F23" s="12" t="s">
        <v>109</v>
      </c>
      <c r="G23" s="12">
        <v>21</v>
      </c>
    </row>
    <row r="24" spans="1:7">
      <c r="A24" s="11" t="s">
        <v>16</v>
      </c>
      <c r="B24" s="11">
        <v>36240</v>
      </c>
      <c r="C24" s="12">
        <v>7</v>
      </c>
      <c r="D24" s="12">
        <v>2</v>
      </c>
      <c r="E24" s="12" t="s">
        <v>109</v>
      </c>
      <c r="F24" s="12">
        <v>2</v>
      </c>
      <c r="G24" s="12">
        <v>11</v>
      </c>
    </row>
    <row r="25" spans="1:7">
      <c r="A25" s="11" t="s">
        <v>16</v>
      </c>
      <c r="B25" s="11">
        <v>36254</v>
      </c>
      <c r="C25" s="12">
        <v>19</v>
      </c>
      <c r="D25" s="12">
        <v>2</v>
      </c>
      <c r="E25" s="12" t="s">
        <v>109</v>
      </c>
      <c r="F25" s="12">
        <v>1</v>
      </c>
      <c r="G25" s="12">
        <v>22</v>
      </c>
    </row>
    <row r="26" spans="1:7">
      <c r="A26" s="11" t="s">
        <v>16</v>
      </c>
      <c r="B26" s="11">
        <v>36256</v>
      </c>
      <c r="C26" s="12">
        <v>8</v>
      </c>
      <c r="D26" s="12">
        <v>1</v>
      </c>
      <c r="E26" s="12" t="s">
        <v>109</v>
      </c>
      <c r="F26" s="12">
        <v>2</v>
      </c>
      <c r="G26" s="12">
        <v>11</v>
      </c>
    </row>
    <row r="27" spans="1:7">
      <c r="A27" s="11" t="s">
        <v>16</v>
      </c>
      <c r="B27" s="11" t="s">
        <v>8</v>
      </c>
      <c r="C27" s="12" t="s">
        <v>109</v>
      </c>
      <c r="D27" s="12">
        <v>3</v>
      </c>
      <c r="E27" s="12" t="s">
        <v>109</v>
      </c>
      <c r="F27" s="12" t="s">
        <v>109</v>
      </c>
      <c r="G27" s="12">
        <v>3</v>
      </c>
    </row>
    <row r="28" spans="1:7">
      <c r="A28" s="11" t="s">
        <v>17</v>
      </c>
      <c r="B28" s="13"/>
      <c r="C28" s="12">
        <v>54</v>
      </c>
      <c r="D28" s="12">
        <v>9</v>
      </c>
      <c r="E28" s="12" t="s">
        <v>109</v>
      </c>
      <c r="F28" s="12">
        <v>5</v>
      </c>
      <c r="G28" s="12">
        <v>68</v>
      </c>
    </row>
    <row r="29" spans="1:7">
      <c r="A29" s="11" t="s">
        <v>18</v>
      </c>
      <c r="B29" s="11">
        <v>36431</v>
      </c>
      <c r="C29" s="12" t="s">
        <v>109</v>
      </c>
      <c r="D29" s="12">
        <v>7</v>
      </c>
      <c r="E29" s="12" t="s">
        <v>109</v>
      </c>
      <c r="F29" s="12" t="s">
        <v>109</v>
      </c>
      <c r="G29" s="12">
        <v>7</v>
      </c>
    </row>
    <row r="30" spans="1:7">
      <c r="A30" s="11" t="s">
        <v>18</v>
      </c>
      <c r="B30" s="11">
        <v>36443</v>
      </c>
      <c r="C30" s="12" t="s">
        <v>109</v>
      </c>
      <c r="D30" s="12">
        <v>4</v>
      </c>
      <c r="E30" s="12" t="s">
        <v>109</v>
      </c>
      <c r="F30" s="12">
        <v>1</v>
      </c>
      <c r="G30" s="12">
        <v>5</v>
      </c>
    </row>
    <row r="31" spans="1:7">
      <c r="A31" s="11" t="s">
        <v>18</v>
      </c>
      <c r="B31" s="11" t="s">
        <v>8</v>
      </c>
      <c r="C31" s="12">
        <v>2</v>
      </c>
      <c r="D31" s="12">
        <v>3</v>
      </c>
      <c r="E31" s="12" t="s">
        <v>109</v>
      </c>
      <c r="F31" s="12" t="s">
        <v>109</v>
      </c>
      <c r="G31" s="12">
        <v>5</v>
      </c>
    </row>
    <row r="32" spans="1:7">
      <c r="A32" s="11" t="s">
        <v>19</v>
      </c>
      <c r="B32" s="13"/>
      <c r="C32" s="12">
        <v>2</v>
      </c>
      <c r="D32" s="12">
        <v>14</v>
      </c>
      <c r="E32" s="12" t="s">
        <v>109</v>
      </c>
      <c r="F32" s="12">
        <v>1</v>
      </c>
      <c r="G32" s="12">
        <v>17</v>
      </c>
    </row>
    <row r="33" spans="1:8">
      <c r="A33" s="11" t="s">
        <v>20</v>
      </c>
      <c r="B33" s="11">
        <v>35237</v>
      </c>
      <c r="C33" s="12" t="s">
        <v>109</v>
      </c>
      <c r="D33" s="12">
        <v>7</v>
      </c>
      <c r="E33" s="12" t="s">
        <v>109</v>
      </c>
      <c r="F33" s="12" t="s">
        <v>109</v>
      </c>
      <c r="G33" s="12">
        <v>7</v>
      </c>
    </row>
    <row r="34" spans="1:8">
      <c r="A34" s="11" t="s">
        <v>20</v>
      </c>
      <c r="B34" s="11">
        <v>35238</v>
      </c>
      <c r="C34" s="12">
        <v>15</v>
      </c>
      <c r="D34" s="12">
        <v>2</v>
      </c>
      <c r="E34" s="12" t="s">
        <v>109</v>
      </c>
      <c r="F34" s="12" t="s">
        <v>109</v>
      </c>
      <c r="G34" s="12">
        <v>17</v>
      </c>
    </row>
    <row r="35" spans="1:8">
      <c r="A35" s="11" t="s">
        <v>20</v>
      </c>
      <c r="B35" s="11">
        <v>35244</v>
      </c>
      <c r="C35" s="12">
        <v>26</v>
      </c>
      <c r="D35" s="12" t="s">
        <v>109</v>
      </c>
      <c r="E35" s="12" t="s">
        <v>109</v>
      </c>
      <c r="F35" s="12" t="s">
        <v>109</v>
      </c>
      <c r="G35" s="12">
        <v>26</v>
      </c>
    </row>
    <row r="36" spans="1:8">
      <c r="A36" s="11" t="s">
        <v>20</v>
      </c>
      <c r="B36" s="11">
        <v>36344</v>
      </c>
      <c r="C36" s="12" t="s">
        <v>109</v>
      </c>
      <c r="D36" s="12">
        <v>2</v>
      </c>
      <c r="E36" s="12" t="s">
        <v>109</v>
      </c>
      <c r="F36" s="12">
        <v>4</v>
      </c>
      <c r="G36" s="12">
        <v>6</v>
      </c>
    </row>
    <row r="37" spans="1:8">
      <c r="A37" s="11" t="s">
        <v>20</v>
      </c>
      <c r="B37" s="11" t="s">
        <v>8</v>
      </c>
      <c r="C37" s="12" t="s">
        <v>109</v>
      </c>
      <c r="D37" s="12">
        <v>54</v>
      </c>
      <c r="E37" s="12" t="s">
        <v>109</v>
      </c>
      <c r="F37" s="12">
        <v>16</v>
      </c>
      <c r="G37" s="12">
        <v>70</v>
      </c>
    </row>
    <row r="38" spans="1:8">
      <c r="A38" s="11" t="s">
        <v>21</v>
      </c>
      <c r="B38" s="13"/>
      <c r="C38" s="12">
        <v>41</v>
      </c>
      <c r="D38" s="12">
        <v>65</v>
      </c>
      <c r="E38" s="12" t="s">
        <v>109</v>
      </c>
      <c r="F38" s="12">
        <v>20</v>
      </c>
      <c r="G38" s="12">
        <v>126</v>
      </c>
    </row>
    <row r="39" spans="1:8">
      <c r="A39" s="11" t="s">
        <v>22</v>
      </c>
      <c r="B39" s="11" t="s">
        <v>8</v>
      </c>
      <c r="C39" s="12">
        <v>3</v>
      </c>
      <c r="D39" s="12">
        <v>10</v>
      </c>
      <c r="E39" s="12" t="s">
        <v>109</v>
      </c>
      <c r="F39" s="12">
        <v>4</v>
      </c>
      <c r="G39" s="12">
        <v>17</v>
      </c>
    </row>
    <row r="40" spans="1:8">
      <c r="A40" s="11" t="s">
        <v>23</v>
      </c>
      <c r="B40" s="13"/>
      <c r="C40" s="12">
        <v>3</v>
      </c>
      <c r="D40" s="12">
        <v>10</v>
      </c>
      <c r="E40" s="12" t="s">
        <v>109</v>
      </c>
      <c r="F40" s="12">
        <v>4</v>
      </c>
      <c r="G40" s="12">
        <v>17</v>
      </c>
    </row>
    <row r="41" spans="1:8">
      <c r="A41" s="13"/>
      <c r="B41" s="13"/>
      <c r="C41" s="89">
        <v>189</v>
      </c>
      <c r="D41" s="89">
        <v>157</v>
      </c>
      <c r="E41" s="89" t="s">
        <v>109</v>
      </c>
      <c r="F41" s="89">
        <v>45</v>
      </c>
      <c r="G41" s="89">
        <v>391</v>
      </c>
      <c r="H41" s="20"/>
    </row>
    <row r="48" spans="1:8" s="20" customFormat="1"/>
  </sheetData>
  <mergeCells count="2">
    <mergeCell ref="A4:B4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BC18-BE52-4E74-B34F-78415F1C9387}">
  <dimension ref="A1:F45"/>
  <sheetViews>
    <sheetView topLeftCell="A14" workbookViewId="0">
      <selection activeCell="S39" sqref="S39"/>
    </sheetView>
  </sheetViews>
  <sheetFormatPr defaultRowHeight="15"/>
  <cols>
    <col min="1" max="1" width="20.5703125" customWidth="1"/>
    <col min="2" max="2" width="13.85546875" customWidth="1"/>
    <col min="3" max="3" width="10.42578125" customWidth="1"/>
    <col min="6" max="6" width="14.42578125" customWidth="1"/>
  </cols>
  <sheetData>
    <row r="1" spans="1:6" ht="18">
      <c r="A1" s="27" t="s">
        <v>48</v>
      </c>
      <c r="B1" s="28"/>
      <c r="C1" s="28"/>
      <c r="D1" s="8"/>
      <c r="E1" s="8"/>
    </row>
    <row r="2" spans="1:6" ht="39">
      <c r="A2" s="7" t="s">
        <v>24</v>
      </c>
      <c r="B2" s="7"/>
      <c r="C2" s="7"/>
      <c r="D2" s="7"/>
      <c r="E2" s="7"/>
    </row>
    <row r="3" spans="1:6">
      <c r="A3" s="5" t="s">
        <v>1</v>
      </c>
      <c r="B3" s="5"/>
      <c r="C3" s="5"/>
      <c r="D3" s="5"/>
      <c r="E3" s="5"/>
    </row>
    <row r="4" spans="1:6">
      <c r="A4" s="116"/>
      <c r="B4" s="116"/>
      <c r="C4" s="116" t="s">
        <v>25</v>
      </c>
      <c r="D4" s="116"/>
      <c r="E4" s="116"/>
      <c r="F4" s="14"/>
    </row>
    <row r="5" spans="1:6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29</v>
      </c>
      <c r="F5" s="14" t="s">
        <v>6</v>
      </c>
    </row>
    <row r="6" spans="1:6">
      <c r="A6" s="11" t="s">
        <v>7</v>
      </c>
      <c r="B6" s="11">
        <v>34230</v>
      </c>
      <c r="C6" s="12" t="s">
        <v>109</v>
      </c>
      <c r="D6" s="12">
        <v>3</v>
      </c>
      <c r="E6" s="12">
        <v>1</v>
      </c>
      <c r="F6" s="12">
        <v>4</v>
      </c>
    </row>
    <row r="7" spans="1:6">
      <c r="A7" s="11" t="s">
        <v>7</v>
      </c>
      <c r="B7" s="11">
        <v>34231</v>
      </c>
      <c r="C7" s="12">
        <v>2</v>
      </c>
      <c r="D7" s="12">
        <v>1</v>
      </c>
      <c r="E7" s="12">
        <v>1</v>
      </c>
      <c r="F7" s="12">
        <v>4</v>
      </c>
    </row>
    <row r="8" spans="1:6">
      <c r="A8" s="11" t="s">
        <v>7</v>
      </c>
      <c r="B8" s="11">
        <v>34236</v>
      </c>
      <c r="C8" s="12">
        <v>9</v>
      </c>
      <c r="D8" s="12" t="s">
        <v>109</v>
      </c>
      <c r="E8" s="12">
        <v>1</v>
      </c>
      <c r="F8" s="12">
        <v>10</v>
      </c>
    </row>
    <row r="9" spans="1:6">
      <c r="A9" s="11" t="s">
        <v>7</v>
      </c>
      <c r="B9" s="11">
        <v>34250</v>
      </c>
      <c r="C9" s="12">
        <v>6</v>
      </c>
      <c r="D9" s="12" t="s">
        <v>109</v>
      </c>
      <c r="E9" s="12" t="s">
        <v>109</v>
      </c>
      <c r="F9" s="12">
        <v>6</v>
      </c>
    </row>
    <row r="10" spans="1:6">
      <c r="A10" s="11" t="s">
        <v>7</v>
      </c>
      <c r="B10" s="11" t="s">
        <v>8</v>
      </c>
      <c r="C10" s="12" t="s">
        <v>109</v>
      </c>
      <c r="D10" s="12">
        <v>1</v>
      </c>
      <c r="E10" s="12" t="s">
        <v>109</v>
      </c>
      <c r="F10" s="12">
        <v>1</v>
      </c>
    </row>
    <row r="11" spans="1:6">
      <c r="A11" s="11" t="s">
        <v>9</v>
      </c>
      <c r="B11" s="13"/>
      <c r="C11" s="12">
        <v>17</v>
      </c>
      <c r="D11" s="12">
        <v>5</v>
      </c>
      <c r="E11" s="12">
        <v>3</v>
      </c>
      <c r="F11" s="12">
        <v>25</v>
      </c>
    </row>
    <row r="12" spans="1:6">
      <c r="A12" s="11" t="s">
        <v>10</v>
      </c>
      <c r="B12" s="11">
        <v>36531</v>
      </c>
      <c r="C12" s="12" t="s">
        <v>109</v>
      </c>
      <c r="D12" s="12" t="s">
        <v>109</v>
      </c>
      <c r="E12" s="12">
        <v>1</v>
      </c>
      <c r="F12" s="12">
        <v>1</v>
      </c>
    </row>
    <row r="13" spans="1:6">
      <c r="A13" s="11" t="s">
        <v>10</v>
      </c>
      <c r="B13" s="11">
        <v>36532</v>
      </c>
      <c r="C13" s="12">
        <v>7</v>
      </c>
      <c r="D13" s="12">
        <v>1</v>
      </c>
      <c r="E13" s="12">
        <v>1</v>
      </c>
      <c r="F13" s="12">
        <v>9</v>
      </c>
    </row>
    <row r="14" spans="1:6">
      <c r="A14" s="11" t="s">
        <v>10</v>
      </c>
      <c r="B14" s="11">
        <v>36543</v>
      </c>
      <c r="C14" s="12">
        <v>7</v>
      </c>
      <c r="D14" s="12" t="s">
        <v>109</v>
      </c>
      <c r="E14" s="12" t="s">
        <v>109</v>
      </c>
      <c r="F14" s="12">
        <v>7</v>
      </c>
    </row>
    <row r="15" spans="1:6">
      <c r="A15" s="11" t="s">
        <v>11</v>
      </c>
      <c r="B15" s="13"/>
      <c r="C15" s="12">
        <v>14</v>
      </c>
      <c r="D15" s="12">
        <v>1</v>
      </c>
      <c r="E15" s="12">
        <v>2</v>
      </c>
      <c r="F15" s="12">
        <v>17</v>
      </c>
    </row>
    <row r="16" spans="1:6">
      <c r="A16" s="11" t="s">
        <v>12</v>
      </c>
      <c r="B16" s="11">
        <v>34135</v>
      </c>
      <c r="C16" s="12" t="s">
        <v>109</v>
      </c>
      <c r="D16" s="12" t="s">
        <v>109</v>
      </c>
      <c r="E16" s="12">
        <v>4</v>
      </c>
      <c r="F16" s="12">
        <v>4</v>
      </c>
    </row>
    <row r="17" spans="1:6">
      <c r="A17" s="11" t="s">
        <v>12</v>
      </c>
      <c r="B17" s="11" t="s">
        <v>8</v>
      </c>
      <c r="C17" s="12" t="s">
        <v>109</v>
      </c>
      <c r="D17" s="12">
        <v>3</v>
      </c>
      <c r="E17" s="12">
        <v>5</v>
      </c>
      <c r="F17" s="12">
        <v>8</v>
      </c>
    </row>
    <row r="18" spans="1:6">
      <c r="A18" s="11" t="s">
        <v>13</v>
      </c>
      <c r="B18" s="13"/>
      <c r="C18" s="12" t="s">
        <v>109</v>
      </c>
      <c r="D18" s="12">
        <v>3</v>
      </c>
      <c r="E18" s="12">
        <v>9</v>
      </c>
      <c r="F18" s="12">
        <v>12</v>
      </c>
    </row>
    <row r="19" spans="1:6">
      <c r="A19" s="11" t="s">
        <v>14</v>
      </c>
      <c r="B19" s="11" t="s">
        <v>8</v>
      </c>
      <c r="C19" s="12" t="s">
        <v>109</v>
      </c>
      <c r="D19" s="12">
        <v>9</v>
      </c>
      <c r="E19" s="12">
        <v>1</v>
      </c>
      <c r="F19" s="12">
        <v>10</v>
      </c>
    </row>
    <row r="20" spans="1:6">
      <c r="A20" s="11" t="s">
        <v>15</v>
      </c>
      <c r="B20" s="13"/>
      <c r="C20" s="12" t="s">
        <v>109</v>
      </c>
      <c r="D20" s="12">
        <v>9</v>
      </c>
      <c r="E20" s="12">
        <v>1</v>
      </c>
      <c r="F20" s="12">
        <v>10</v>
      </c>
    </row>
    <row r="21" spans="1:6">
      <c r="A21" s="11" t="s">
        <v>16</v>
      </c>
      <c r="B21" s="11">
        <v>36232</v>
      </c>
      <c r="C21" s="12">
        <v>5</v>
      </c>
      <c r="D21" s="12" t="s">
        <v>109</v>
      </c>
      <c r="E21" s="12" t="s">
        <v>109</v>
      </c>
      <c r="F21" s="12">
        <v>5</v>
      </c>
    </row>
    <row r="22" spans="1:6">
      <c r="A22" s="11" t="s">
        <v>16</v>
      </c>
      <c r="B22" s="11">
        <v>36240</v>
      </c>
      <c r="C22" s="12">
        <v>1</v>
      </c>
      <c r="D22" s="12" t="s">
        <v>109</v>
      </c>
      <c r="E22" s="12">
        <v>2</v>
      </c>
      <c r="F22" s="12">
        <v>3</v>
      </c>
    </row>
    <row r="23" spans="1:6">
      <c r="A23" s="11" t="s">
        <v>16</v>
      </c>
      <c r="B23" s="11">
        <v>36254</v>
      </c>
      <c r="C23" s="12">
        <v>10</v>
      </c>
      <c r="D23" s="12">
        <v>1</v>
      </c>
      <c r="E23" s="12">
        <v>1</v>
      </c>
      <c r="F23" s="12">
        <v>12</v>
      </c>
    </row>
    <row r="24" spans="1:6">
      <c r="A24" s="11" t="s">
        <v>16</v>
      </c>
      <c r="B24" s="11">
        <v>36256</v>
      </c>
      <c r="C24" s="12">
        <v>3</v>
      </c>
      <c r="D24" s="12">
        <v>1</v>
      </c>
      <c r="E24" s="12">
        <v>2</v>
      </c>
      <c r="F24" s="12">
        <v>6</v>
      </c>
    </row>
    <row r="25" spans="1:6">
      <c r="A25" s="11" t="s">
        <v>16</v>
      </c>
      <c r="B25" s="11" t="s">
        <v>8</v>
      </c>
      <c r="C25" s="12" t="s">
        <v>109</v>
      </c>
      <c r="D25" s="12">
        <v>2</v>
      </c>
      <c r="E25" s="12" t="s">
        <v>109</v>
      </c>
      <c r="F25" s="12">
        <v>2</v>
      </c>
    </row>
    <row r="26" spans="1:6">
      <c r="A26" s="11" t="s">
        <v>17</v>
      </c>
      <c r="B26" s="13"/>
      <c r="C26" s="12">
        <v>19</v>
      </c>
      <c r="D26" s="12">
        <v>4</v>
      </c>
      <c r="E26" s="12">
        <v>5</v>
      </c>
      <c r="F26" s="12">
        <v>28</v>
      </c>
    </row>
    <row r="27" spans="1:6">
      <c r="A27" s="11" t="s">
        <v>18</v>
      </c>
      <c r="B27" s="11">
        <v>36443</v>
      </c>
      <c r="C27" s="12" t="s">
        <v>109</v>
      </c>
      <c r="D27" s="12" t="s">
        <v>109</v>
      </c>
      <c r="E27" s="12">
        <v>1</v>
      </c>
      <c r="F27" s="12">
        <v>1</v>
      </c>
    </row>
    <row r="28" spans="1:6">
      <c r="A28" s="11" t="s">
        <v>18</v>
      </c>
      <c r="B28" s="11" t="s">
        <v>8</v>
      </c>
      <c r="C28" s="12" t="s">
        <v>109</v>
      </c>
      <c r="D28" s="12">
        <v>3</v>
      </c>
      <c r="E28" s="12" t="s">
        <v>109</v>
      </c>
      <c r="F28" s="12">
        <v>3</v>
      </c>
    </row>
    <row r="29" spans="1:6">
      <c r="A29" s="11" t="s">
        <v>19</v>
      </c>
      <c r="B29" s="13"/>
      <c r="C29" s="12" t="s">
        <v>109</v>
      </c>
      <c r="D29" s="12">
        <v>3</v>
      </c>
      <c r="E29" s="12">
        <v>1</v>
      </c>
      <c r="F29" s="12">
        <v>4</v>
      </c>
    </row>
    <row r="30" spans="1:6">
      <c r="A30" s="11" t="s">
        <v>20</v>
      </c>
      <c r="B30" s="11">
        <v>35237</v>
      </c>
      <c r="C30" s="12" t="s">
        <v>109</v>
      </c>
      <c r="D30" s="12">
        <v>1</v>
      </c>
      <c r="E30" s="12" t="s">
        <v>109</v>
      </c>
      <c r="F30" s="12">
        <v>1</v>
      </c>
    </row>
    <row r="31" spans="1:6">
      <c r="A31" s="11" t="s">
        <v>20</v>
      </c>
      <c r="B31" s="11">
        <v>35238</v>
      </c>
      <c r="C31" s="12" t="s">
        <v>109</v>
      </c>
      <c r="D31" s="12">
        <v>2</v>
      </c>
      <c r="E31" s="12" t="s">
        <v>109</v>
      </c>
      <c r="F31" s="12">
        <v>2</v>
      </c>
    </row>
    <row r="32" spans="1:6">
      <c r="A32" s="11" t="s">
        <v>20</v>
      </c>
      <c r="B32" s="11">
        <v>35244</v>
      </c>
      <c r="C32" s="12">
        <v>4</v>
      </c>
      <c r="D32" s="12" t="s">
        <v>109</v>
      </c>
      <c r="E32" s="12" t="s">
        <v>109</v>
      </c>
      <c r="F32" s="12">
        <v>4</v>
      </c>
    </row>
    <row r="33" spans="1:6">
      <c r="A33" s="11" t="s">
        <v>20</v>
      </c>
      <c r="B33" s="11">
        <v>36344</v>
      </c>
      <c r="C33" s="12" t="s">
        <v>109</v>
      </c>
      <c r="D33" s="12">
        <v>1</v>
      </c>
      <c r="E33" s="12">
        <v>4</v>
      </c>
      <c r="F33" s="12">
        <v>5</v>
      </c>
    </row>
    <row r="34" spans="1:6">
      <c r="A34" s="11" t="s">
        <v>20</v>
      </c>
      <c r="B34" s="11" t="s">
        <v>8</v>
      </c>
      <c r="C34" s="12" t="s">
        <v>109</v>
      </c>
      <c r="D34" s="12">
        <v>12</v>
      </c>
      <c r="E34" s="12">
        <v>15</v>
      </c>
      <c r="F34" s="12">
        <v>27</v>
      </c>
    </row>
    <row r="35" spans="1:6">
      <c r="A35" s="11" t="s">
        <v>21</v>
      </c>
      <c r="B35" s="13"/>
      <c r="C35" s="12">
        <v>4</v>
      </c>
      <c r="D35" s="12">
        <v>16</v>
      </c>
      <c r="E35" s="12">
        <v>19</v>
      </c>
      <c r="F35" s="12">
        <v>39</v>
      </c>
    </row>
    <row r="36" spans="1:6">
      <c r="A36" s="11" t="s">
        <v>22</v>
      </c>
      <c r="B36" s="11" t="s">
        <v>8</v>
      </c>
      <c r="C36" s="12" t="s">
        <v>109</v>
      </c>
      <c r="D36" s="12">
        <v>3</v>
      </c>
      <c r="E36" s="12">
        <v>4</v>
      </c>
      <c r="F36" s="12">
        <v>7</v>
      </c>
    </row>
    <row r="37" spans="1:6">
      <c r="A37" s="11" t="s">
        <v>23</v>
      </c>
      <c r="B37" s="13"/>
      <c r="C37" s="12" t="s">
        <v>109</v>
      </c>
      <c r="D37" s="12">
        <v>3</v>
      </c>
      <c r="E37" s="12">
        <v>4</v>
      </c>
      <c r="F37" s="12">
        <v>7</v>
      </c>
    </row>
    <row r="38" spans="1:6">
      <c r="A38" s="13"/>
      <c r="B38" s="13"/>
      <c r="C38" s="89">
        <v>54</v>
      </c>
      <c r="D38" s="89">
        <v>44</v>
      </c>
      <c r="E38" s="89">
        <v>44</v>
      </c>
      <c r="F38" s="89">
        <v>142</v>
      </c>
    </row>
    <row r="45" spans="1:6" s="20" customFormat="1"/>
  </sheetData>
  <mergeCells count="2">
    <mergeCell ref="A4:B4"/>
    <mergeCell ref="C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F263-2CD6-4552-BBD2-B0EA5119ACB4}">
  <dimension ref="A1:AL49"/>
  <sheetViews>
    <sheetView topLeftCell="A26" workbookViewId="0">
      <selection activeCell="B42" sqref="B42:Q42"/>
    </sheetView>
  </sheetViews>
  <sheetFormatPr defaultRowHeight="15"/>
  <cols>
    <col min="1" max="1" width="22.5703125" customWidth="1"/>
    <col min="2" max="2" width="11.5703125" customWidth="1"/>
    <col min="3" max="3" width="14.5703125" customWidth="1"/>
    <col min="16" max="16" width="14" customWidth="1"/>
  </cols>
  <sheetData>
    <row r="1" spans="1:38" ht="18.75">
      <c r="A1" s="18" t="s">
        <v>49</v>
      </c>
      <c r="B1" s="25"/>
      <c r="C1" s="25"/>
      <c r="D1" s="25"/>
      <c r="E1" s="25"/>
      <c r="F1" s="25"/>
      <c r="G1" s="26"/>
    </row>
    <row r="2" spans="1:38" ht="39">
      <c r="A2" s="7" t="s">
        <v>30</v>
      </c>
      <c r="B2" s="7"/>
      <c r="C2" s="7"/>
      <c r="D2" s="7"/>
      <c r="E2" s="7"/>
      <c r="F2" s="7"/>
      <c r="G2" s="3"/>
    </row>
    <row r="3" spans="1:38">
      <c r="A3" s="8" t="s">
        <v>31</v>
      </c>
      <c r="B3" s="8"/>
      <c r="C3" s="8"/>
      <c r="D3" s="8"/>
      <c r="E3" s="8"/>
      <c r="F3" s="8"/>
      <c r="G3" s="3"/>
    </row>
    <row r="4" spans="1:38">
      <c r="A4" s="5"/>
      <c r="B4" s="5"/>
      <c r="C4" s="5"/>
      <c r="D4" s="5"/>
      <c r="E4" s="5"/>
      <c r="F4" s="5"/>
      <c r="G4" s="7"/>
    </row>
    <row r="5" spans="1:38">
      <c r="A5" s="116"/>
      <c r="B5" s="116"/>
      <c r="C5" s="14" t="s">
        <v>32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38">
      <c r="A6" s="14" t="s">
        <v>52</v>
      </c>
      <c r="B6" s="14" t="s">
        <v>3</v>
      </c>
      <c r="C6" s="14" t="s">
        <v>33</v>
      </c>
      <c r="D6" s="14" t="s">
        <v>34</v>
      </c>
      <c r="E6" s="14" t="s">
        <v>35</v>
      </c>
      <c r="F6" s="14" t="s">
        <v>36</v>
      </c>
      <c r="G6" s="14" t="s">
        <v>37</v>
      </c>
      <c r="H6" s="14" t="s">
        <v>38</v>
      </c>
      <c r="I6" s="14" t="s">
        <v>39</v>
      </c>
      <c r="J6" s="14" t="s">
        <v>40</v>
      </c>
      <c r="K6" s="14" t="s">
        <v>41</v>
      </c>
      <c r="L6" s="14" t="s">
        <v>42</v>
      </c>
      <c r="M6" s="14" t="s">
        <v>43</v>
      </c>
      <c r="N6" s="14" t="s">
        <v>44</v>
      </c>
      <c r="O6" s="14" t="s">
        <v>45</v>
      </c>
      <c r="P6" s="14" t="s">
        <v>6</v>
      </c>
    </row>
    <row r="7" spans="1:38">
      <c r="A7" s="11" t="s">
        <v>7</v>
      </c>
      <c r="B7" s="11">
        <v>34230</v>
      </c>
      <c r="C7" s="12" t="s">
        <v>109</v>
      </c>
      <c r="D7" s="12" t="s">
        <v>109</v>
      </c>
      <c r="E7" s="12" t="s">
        <v>109</v>
      </c>
      <c r="F7" s="12" t="s">
        <v>109</v>
      </c>
      <c r="G7" s="12">
        <v>1</v>
      </c>
      <c r="H7" s="12" t="s">
        <v>109</v>
      </c>
      <c r="I7" s="12" t="s">
        <v>109</v>
      </c>
      <c r="J7" s="12" t="s">
        <v>109</v>
      </c>
      <c r="K7" s="12">
        <v>1</v>
      </c>
      <c r="L7" s="12">
        <v>5</v>
      </c>
      <c r="M7" s="12">
        <v>3</v>
      </c>
      <c r="N7" s="12">
        <v>1</v>
      </c>
      <c r="O7" s="12">
        <v>1</v>
      </c>
      <c r="P7" s="12">
        <v>12</v>
      </c>
    </row>
    <row r="8" spans="1:38">
      <c r="A8" s="11" t="s">
        <v>7</v>
      </c>
      <c r="B8" s="11">
        <v>34231</v>
      </c>
      <c r="C8" s="12">
        <v>1</v>
      </c>
      <c r="D8" s="12">
        <v>1</v>
      </c>
      <c r="E8" s="12">
        <v>2</v>
      </c>
      <c r="F8" s="12">
        <v>1</v>
      </c>
      <c r="G8" s="12">
        <v>5</v>
      </c>
      <c r="H8" s="12" t="s">
        <v>109</v>
      </c>
      <c r="I8" s="12">
        <v>2</v>
      </c>
      <c r="J8" s="12">
        <v>4</v>
      </c>
      <c r="K8" s="12" t="s">
        <v>109</v>
      </c>
      <c r="L8" s="12">
        <v>10</v>
      </c>
      <c r="M8" s="12">
        <v>10</v>
      </c>
      <c r="N8" s="12">
        <v>3</v>
      </c>
      <c r="O8" s="12">
        <v>2</v>
      </c>
      <c r="P8" s="12">
        <v>41</v>
      </c>
    </row>
    <row r="9" spans="1:38">
      <c r="A9" s="11" t="s">
        <v>7</v>
      </c>
      <c r="B9" s="11">
        <v>34236</v>
      </c>
      <c r="C9" s="12">
        <v>1</v>
      </c>
      <c r="D9" s="12">
        <v>2</v>
      </c>
      <c r="E9" s="12">
        <v>2</v>
      </c>
      <c r="F9" s="12">
        <v>2</v>
      </c>
      <c r="G9" s="12">
        <v>1</v>
      </c>
      <c r="H9" s="12">
        <v>1</v>
      </c>
      <c r="I9" s="12">
        <v>5</v>
      </c>
      <c r="J9" s="12">
        <v>2</v>
      </c>
      <c r="K9" s="12" t="s">
        <v>109</v>
      </c>
      <c r="L9" s="12">
        <v>8</v>
      </c>
      <c r="M9" s="12">
        <v>11</v>
      </c>
      <c r="N9" s="12">
        <v>1</v>
      </c>
      <c r="O9" s="12">
        <v>1</v>
      </c>
      <c r="P9" s="12">
        <v>37</v>
      </c>
    </row>
    <row r="10" spans="1:38">
      <c r="A10" s="11" t="s">
        <v>7</v>
      </c>
      <c r="B10" s="11">
        <v>34250</v>
      </c>
      <c r="C10" s="12" t="s">
        <v>109</v>
      </c>
      <c r="D10" s="12" t="s">
        <v>109</v>
      </c>
      <c r="E10" s="12">
        <v>1</v>
      </c>
      <c r="F10" s="12">
        <v>1</v>
      </c>
      <c r="G10" s="12" t="s">
        <v>109</v>
      </c>
      <c r="H10" s="12">
        <v>1</v>
      </c>
      <c r="I10" s="12">
        <v>1</v>
      </c>
      <c r="J10" s="12">
        <v>2</v>
      </c>
      <c r="K10" s="12" t="s">
        <v>109</v>
      </c>
      <c r="L10" s="12">
        <v>3</v>
      </c>
      <c r="M10" s="12">
        <v>4</v>
      </c>
      <c r="N10" s="12" t="s">
        <v>109</v>
      </c>
      <c r="O10" s="12" t="s">
        <v>109</v>
      </c>
      <c r="P10" s="12">
        <v>13</v>
      </c>
    </row>
    <row r="11" spans="1:38">
      <c r="A11" s="11" t="s">
        <v>7</v>
      </c>
      <c r="B11" s="11">
        <v>34251</v>
      </c>
      <c r="C11" s="12" t="s">
        <v>109</v>
      </c>
      <c r="D11" s="12" t="s">
        <v>109</v>
      </c>
      <c r="E11" s="12" t="s">
        <v>109</v>
      </c>
      <c r="F11" s="12" t="s">
        <v>109</v>
      </c>
      <c r="G11" s="12">
        <v>1</v>
      </c>
      <c r="H11" s="12" t="s">
        <v>109</v>
      </c>
      <c r="I11" s="12">
        <v>2</v>
      </c>
      <c r="J11" s="12">
        <v>1</v>
      </c>
      <c r="K11" s="12" t="s">
        <v>109</v>
      </c>
      <c r="L11" s="12">
        <v>1</v>
      </c>
      <c r="M11" s="12">
        <v>2</v>
      </c>
      <c r="N11" s="12" t="s">
        <v>109</v>
      </c>
      <c r="O11" s="12" t="s">
        <v>109</v>
      </c>
      <c r="P11" s="12">
        <v>7</v>
      </c>
    </row>
    <row r="12" spans="1:38">
      <c r="A12" s="11" t="s">
        <v>7</v>
      </c>
      <c r="B12" s="11" t="s">
        <v>8</v>
      </c>
      <c r="C12" s="12" t="s">
        <v>109</v>
      </c>
      <c r="D12" s="12" t="s">
        <v>109</v>
      </c>
      <c r="E12" s="12" t="s">
        <v>109</v>
      </c>
      <c r="F12" s="12" t="s">
        <v>109</v>
      </c>
      <c r="G12" s="12" t="s">
        <v>109</v>
      </c>
      <c r="H12" s="12" t="s">
        <v>109</v>
      </c>
      <c r="I12" s="12">
        <v>1</v>
      </c>
      <c r="J12" s="12" t="s">
        <v>109</v>
      </c>
      <c r="K12" s="12">
        <v>2</v>
      </c>
      <c r="L12" s="12">
        <v>1</v>
      </c>
      <c r="M12" s="12">
        <v>2</v>
      </c>
      <c r="N12" s="12" t="s">
        <v>109</v>
      </c>
      <c r="O12" s="12" t="s">
        <v>109</v>
      </c>
      <c r="P12" s="12">
        <v>6</v>
      </c>
    </row>
    <row r="13" spans="1:38">
      <c r="A13" s="11" t="s">
        <v>9</v>
      </c>
      <c r="B13" s="13"/>
      <c r="C13" s="12">
        <v>2</v>
      </c>
      <c r="D13" s="12">
        <v>3</v>
      </c>
      <c r="E13" s="12">
        <v>5</v>
      </c>
      <c r="F13" s="12">
        <v>4</v>
      </c>
      <c r="G13" s="12">
        <v>8</v>
      </c>
      <c r="H13" s="12">
        <v>2</v>
      </c>
      <c r="I13" s="12">
        <v>11</v>
      </c>
      <c r="J13" s="12">
        <v>9</v>
      </c>
      <c r="K13" s="12">
        <v>3</v>
      </c>
      <c r="L13" s="12">
        <v>28</v>
      </c>
      <c r="M13" s="12">
        <v>32</v>
      </c>
      <c r="N13" s="12">
        <v>5</v>
      </c>
      <c r="O13" s="12">
        <v>4</v>
      </c>
      <c r="P13" s="12">
        <v>116</v>
      </c>
    </row>
    <row r="14" spans="1:38">
      <c r="A14" s="11" t="s">
        <v>10</v>
      </c>
      <c r="B14" s="11">
        <v>36531</v>
      </c>
      <c r="C14" s="12" t="s">
        <v>109</v>
      </c>
      <c r="D14" s="12" t="s">
        <v>109</v>
      </c>
      <c r="E14" s="12" t="s">
        <v>109</v>
      </c>
      <c r="F14" s="12" t="s">
        <v>109</v>
      </c>
      <c r="G14" s="12" t="s">
        <v>109</v>
      </c>
      <c r="H14" s="12">
        <v>1</v>
      </c>
      <c r="I14" s="12">
        <v>1</v>
      </c>
      <c r="J14" s="12" t="s">
        <v>109</v>
      </c>
      <c r="K14" s="12">
        <v>1</v>
      </c>
      <c r="L14" s="12">
        <v>2</v>
      </c>
      <c r="M14" s="12">
        <v>5</v>
      </c>
      <c r="N14" s="12">
        <v>1</v>
      </c>
      <c r="O14" s="12" t="s">
        <v>109</v>
      </c>
      <c r="P14" s="12">
        <v>11</v>
      </c>
    </row>
    <row r="15" spans="1:38">
      <c r="A15" s="11" t="s">
        <v>10</v>
      </c>
      <c r="B15" s="11">
        <v>36532</v>
      </c>
      <c r="C15" s="12" t="s">
        <v>109</v>
      </c>
      <c r="D15" s="12">
        <v>1</v>
      </c>
      <c r="E15" s="12">
        <v>2</v>
      </c>
      <c r="F15" s="12">
        <v>1</v>
      </c>
      <c r="G15" s="12">
        <v>2</v>
      </c>
      <c r="H15" s="12">
        <v>5</v>
      </c>
      <c r="I15" s="12">
        <v>3</v>
      </c>
      <c r="J15" s="12" t="s">
        <v>109</v>
      </c>
      <c r="K15" s="12">
        <v>4</v>
      </c>
      <c r="L15" s="12">
        <v>10</v>
      </c>
      <c r="M15" s="12">
        <v>13</v>
      </c>
      <c r="N15" s="12" t="s">
        <v>109</v>
      </c>
      <c r="O15" s="12">
        <v>1</v>
      </c>
      <c r="P15" s="12">
        <v>42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11" t="s">
        <v>10</v>
      </c>
      <c r="B16" s="11">
        <v>36543</v>
      </c>
      <c r="C16" s="12" t="s">
        <v>109</v>
      </c>
      <c r="D16" s="12" t="s">
        <v>109</v>
      </c>
      <c r="E16" s="12" t="s">
        <v>109</v>
      </c>
      <c r="F16" s="12" t="s">
        <v>109</v>
      </c>
      <c r="G16" s="12" t="s">
        <v>109</v>
      </c>
      <c r="H16" s="12" t="s">
        <v>109</v>
      </c>
      <c r="I16" s="12" t="s">
        <v>109</v>
      </c>
      <c r="J16" s="12" t="s">
        <v>109</v>
      </c>
      <c r="K16" s="12">
        <v>4</v>
      </c>
      <c r="L16" s="12">
        <v>8</v>
      </c>
      <c r="M16" s="12">
        <v>6</v>
      </c>
      <c r="N16" s="12">
        <v>2</v>
      </c>
      <c r="O16" s="12" t="s">
        <v>109</v>
      </c>
      <c r="P16" s="12">
        <v>20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11" t="s">
        <v>10</v>
      </c>
      <c r="B17" s="11" t="s">
        <v>8</v>
      </c>
      <c r="C17" s="12" t="s">
        <v>109</v>
      </c>
      <c r="D17" s="12" t="s">
        <v>109</v>
      </c>
      <c r="E17" s="12" t="s">
        <v>109</v>
      </c>
      <c r="F17" s="12" t="s">
        <v>109</v>
      </c>
      <c r="G17" s="12" t="s">
        <v>109</v>
      </c>
      <c r="H17" s="12" t="s">
        <v>109</v>
      </c>
      <c r="I17" s="12" t="s">
        <v>109</v>
      </c>
      <c r="J17" s="12" t="s">
        <v>109</v>
      </c>
      <c r="K17" s="12" t="s">
        <v>109</v>
      </c>
      <c r="L17" s="12">
        <v>2</v>
      </c>
      <c r="M17" s="12" t="s">
        <v>109</v>
      </c>
      <c r="N17" s="12" t="s">
        <v>109</v>
      </c>
      <c r="O17" s="12" t="s">
        <v>109</v>
      </c>
      <c r="P17" s="12">
        <v>2</v>
      </c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11" t="s">
        <v>11</v>
      </c>
      <c r="B18" s="13"/>
      <c r="C18" s="12" t="s">
        <v>109</v>
      </c>
      <c r="D18" s="12">
        <v>1</v>
      </c>
      <c r="E18" s="12">
        <v>2</v>
      </c>
      <c r="F18" s="12">
        <v>1</v>
      </c>
      <c r="G18" s="12">
        <v>2</v>
      </c>
      <c r="H18" s="12">
        <v>6</v>
      </c>
      <c r="I18" s="12">
        <v>4</v>
      </c>
      <c r="J18" s="12" t="s">
        <v>109</v>
      </c>
      <c r="K18" s="12">
        <v>9</v>
      </c>
      <c r="L18" s="12">
        <v>22</v>
      </c>
      <c r="M18" s="12">
        <v>24</v>
      </c>
      <c r="N18" s="12">
        <v>3</v>
      </c>
      <c r="O18" s="12">
        <v>1</v>
      </c>
      <c r="P18" s="12">
        <v>75</v>
      </c>
      <c r="AC18" s="7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11" t="s">
        <v>12</v>
      </c>
      <c r="B19" s="11">
        <v>34135</v>
      </c>
      <c r="C19" s="12" t="s">
        <v>109</v>
      </c>
      <c r="D19" s="12" t="s">
        <v>109</v>
      </c>
      <c r="E19" s="12" t="s">
        <v>109</v>
      </c>
      <c r="F19" s="12" t="s">
        <v>109</v>
      </c>
      <c r="G19" s="12" t="s">
        <v>109</v>
      </c>
      <c r="H19" s="12" t="s">
        <v>109</v>
      </c>
      <c r="I19" s="12" t="s">
        <v>109</v>
      </c>
      <c r="J19" s="12">
        <v>1</v>
      </c>
      <c r="K19" s="12">
        <v>1</v>
      </c>
      <c r="L19" s="12">
        <v>2</v>
      </c>
      <c r="M19" s="12">
        <v>3</v>
      </c>
      <c r="N19" s="12" t="s">
        <v>109</v>
      </c>
      <c r="O19" s="12" t="s">
        <v>109</v>
      </c>
      <c r="P19" s="12">
        <v>7</v>
      </c>
    </row>
    <row r="20" spans="1:38">
      <c r="A20" s="11" t="s">
        <v>12</v>
      </c>
      <c r="B20" s="11" t="s">
        <v>8</v>
      </c>
      <c r="C20" s="12" t="s">
        <v>109</v>
      </c>
      <c r="D20" s="12" t="s">
        <v>109</v>
      </c>
      <c r="E20" s="12" t="s">
        <v>109</v>
      </c>
      <c r="F20" s="12" t="s">
        <v>109</v>
      </c>
      <c r="G20" s="12" t="s">
        <v>109</v>
      </c>
      <c r="H20" s="12" t="s">
        <v>109</v>
      </c>
      <c r="I20" s="12">
        <v>1</v>
      </c>
      <c r="J20" s="12">
        <v>1</v>
      </c>
      <c r="K20" s="12" t="s">
        <v>109</v>
      </c>
      <c r="L20" s="12">
        <v>2</v>
      </c>
      <c r="M20" s="12">
        <v>7</v>
      </c>
      <c r="N20" s="12">
        <v>1</v>
      </c>
      <c r="O20" s="12" t="s">
        <v>109</v>
      </c>
      <c r="P20" s="12">
        <v>12</v>
      </c>
    </row>
    <row r="21" spans="1:38">
      <c r="A21" s="11" t="s">
        <v>13</v>
      </c>
      <c r="B21" s="13"/>
      <c r="C21" s="12" t="s">
        <v>109</v>
      </c>
      <c r="D21" s="12" t="s">
        <v>109</v>
      </c>
      <c r="E21" s="12" t="s">
        <v>109</v>
      </c>
      <c r="F21" s="12" t="s">
        <v>109</v>
      </c>
      <c r="G21" s="12" t="s">
        <v>109</v>
      </c>
      <c r="H21" s="12" t="s">
        <v>109</v>
      </c>
      <c r="I21" s="12">
        <v>1</v>
      </c>
      <c r="J21" s="12">
        <v>2</v>
      </c>
      <c r="K21" s="12">
        <v>1</v>
      </c>
      <c r="L21" s="12">
        <v>4</v>
      </c>
      <c r="M21" s="12">
        <v>10</v>
      </c>
      <c r="N21" s="12">
        <v>1</v>
      </c>
      <c r="O21" s="12" t="s">
        <v>109</v>
      </c>
      <c r="P21" s="12">
        <v>19</v>
      </c>
    </row>
    <row r="22" spans="1:38">
      <c r="A22" s="11" t="s">
        <v>14</v>
      </c>
      <c r="B22" s="11" t="s">
        <v>8</v>
      </c>
      <c r="C22" s="12" t="s">
        <v>109</v>
      </c>
      <c r="D22" s="12" t="s">
        <v>109</v>
      </c>
      <c r="E22" s="12" t="s">
        <v>109</v>
      </c>
      <c r="F22" s="12" t="s">
        <v>109</v>
      </c>
      <c r="G22" s="12" t="s">
        <v>109</v>
      </c>
      <c r="H22" s="12" t="s">
        <v>109</v>
      </c>
      <c r="I22" s="12" t="s">
        <v>109</v>
      </c>
      <c r="J22" s="12">
        <v>1</v>
      </c>
      <c r="K22" s="12" t="s">
        <v>109</v>
      </c>
      <c r="L22" s="12">
        <v>7</v>
      </c>
      <c r="M22" s="12">
        <v>7</v>
      </c>
      <c r="N22" s="12" t="s">
        <v>109</v>
      </c>
      <c r="O22" s="12">
        <v>2</v>
      </c>
      <c r="P22" s="12">
        <v>17</v>
      </c>
    </row>
    <row r="23" spans="1:38">
      <c r="A23" s="11" t="s">
        <v>15</v>
      </c>
      <c r="B23" s="13"/>
      <c r="C23" s="12" t="s">
        <v>109</v>
      </c>
      <c r="D23" s="12" t="s">
        <v>109</v>
      </c>
      <c r="E23" s="12" t="s">
        <v>109</v>
      </c>
      <c r="F23" s="12" t="s">
        <v>109</v>
      </c>
      <c r="G23" s="12" t="s">
        <v>109</v>
      </c>
      <c r="H23" s="12" t="s">
        <v>109</v>
      </c>
      <c r="I23" s="12" t="s">
        <v>109</v>
      </c>
      <c r="J23" s="12">
        <v>1</v>
      </c>
      <c r="K23" s="12" t="s">
        <v>109</v>
      </c>
      <c r="L23" s="12">
        <v>7</v>
      </c>
      <c r="M23" s="12">
        <v>7</v>
      </c>
      <c r="N23" s="12" t="s">
        <v>109</v>
      </c>
      <c r="O23" s="12">
        <v>2</v>
      </c>
      <c r="P23" s="12">
        <v>17</v>
      </c>
    </row>
    <row r="24" spans="1:38">
      <c r="A24" s="11" t="s">
        <v>16</v>
      </c>
      <c r="B24" s="11">
        <v>36232</v>
      </c>
      <c r="C24" s="12" t="s">
        <v>109</v>
      </c>
      <c r="D24" s="12">
        <v>2</v>
      </c>
      <c r="E24" s="12">
        <v>1</v>
      </c>
      <c r="F24" s="12" t="s">
        <v>109</v>
      </c>
      <c r="G24" s="12">
        <v>5</v>
      </c>
      <c r="H24" s="12">
        <v>1</v>
      </c>
      <c r="I24" s="12">
        <v>2</v>
      </c>
      <c r="J24" s="12" t="s">
        <v>109</v>
      </c>
      <c r="K24" s="12" t="s">
        <v>109</v>
      </c>
      <c r="L24" s="12">
        <v>8</v>
      </c>
      <c r="M24" s="12">
        <v>10</v>
      </c>
      <c r="N24" s="12" t="s">
        <v>109</v>
      </c>
      <c r="O24" s="12">
        <v>3</v>
      </c>
      <c r="P24" s="12">
        <v>32</v>
      </c>
    </row>
    <row r="25" spans="1:38">
      <c r="A25" s="11" t="s">
        <v>16</v>
      </c>
      <c r="B25" s="11">
        <v>36240</v>
      </c>
      <c r="C25" s="12" t="s">
        <v>109</v>
      </c>
      <c r="D25" s="12" t="s">
        <v>109</v>
      </c>
      <c r="E25" s="12">
        <v>3</v>
      </c>
      <c r="F25" s="12" t="s">
        <v>109</v>
      </c>
      <c r="G25" s="12" t="s">
        <v>109</v>
      </c>
      <c r="H25" s="12">
        <v>2</v>
      </c>
      <c r="I25" s="12">
        <v>2</v>
      </c>
      <c r="J25" s="12" t="s">
        <v>109</v>
      </c>
      <c r="K25" s="12" t="s">
        <v>109</v>
      </c>
      <c r="L25" s="12">
        <v>4</v>
      </c>
      <c r="M25" s="12">
        <v>3</v>
      </c>
      <c r="N25" s="12" t="s">
        <v>109</v>
      </c>
      <c r="O25" s="12">
        <v>4</v>
      </c>
      <c r="P25" s="12">
        <v>18</v>
      </c>
    </row>
    <row r="26" spans="1:38">
      <c r="A26" s="11" t="s">
        <v>16</v>
      </c>
      <c r="B26" s="11">
        <v>36254</v>
      </c>
      <c r="C26" s="12" t="s">
        <v>109</v>
      </c>
      <c r="D26" s="12" t="s">
        <v>109</v>
      </c>
      <c r="E26" s="12">
        <v>1</v>
      </c>
      <c r="F26" s="12">
        <v>1</v>
      </c>
      <c r="G26" s="12" t="s">
        <v>109</v>
      </c>
      <c r="H26" s="12">
        <v>1</v>
      </c>
      <c r="I26" s="12">
        <v>1</v>
      </c>
      <c r="J26" s="12">
        <v>1</v>
      </c>
      <c r="K26" s="12">
        <v>1</v>
      </c>
      <c r="L26" s="12">
        <v>6</v>
      </c>
      <c r="M26" s="12">
        <v>11</v>
      </c>
      <c r="N26" s="12">
        <v>1</v>
      </c>
      <c r="O26" s="12">
        <v>3</v>
      </c>
      <c r="P26" s="12">
        <v>27</v>
      </c>
    </row>
    <row r="27" spans="1:38">
      <c r="A27" s="11" t="s">
        <v>16</v>
      </c>
      <c r="B27" s="11">
        <v>36256</v>
      </c>
      <c r="C27" s="12" t="s">
        <v>109</v>
      </c>
      <c r="D27" s="12" t="s">
        <v>109</v>
      </c>
      <c r="E27" s="12">
        <v>2</v>
      </c>
      <c r="F27" s="12" t="s">
        <v>109</v>
      </c>
      <c r="G27" s="12">
        <v>1</v>
      </c>
      <c r="H27" s="12">
        <v>1</v>
      </c>
      <c r="I27" s="12">
        <v>1</v>
      </c>
      <c r="J27" s="12" t="s">
        <v>109</v>
      </c>
      <c r="K27" s="12">
        <v>1</v>
      </c>
      <c r="L27" s="12">
        <v>7</v>
      </c>
      <c r="M27" s="12">
        <v>3</v>
      </c>
      <c r="N27" s="12" t="s">
        <v>109</v>
      </c>
      <c r="O27" s="12" t="s">
        <v>109</v>
      </c>
      <c r="P27" s="12">
        <v>16</v>
      </c>
    </row>
    <row r="28" spans="1:38">
      <c r="A28" s="11" t="s">
        <v>16</v>
      </c>
      <c r="B28" s="11" t="s">
        <v>8</v>
      </c>
      <c r="C28" s="12" t="s">
        <v>109</v>
      </c>
      <c r="D28" s="12">
        <v>1</v>
      </c>
      <c r="E28" s="12" t="s">
        <v>109</v>
      </c>
      <c r="F28" s="12" t="s">
        <v>109</v>
      </c>
      <c r="G28" s="12" t="s">
        <v>109</v>
      </c>
      <c r="H28" s="12" t="s">
        <v>109</v>
      </c>
      <c r="I28" s="12">
        <v>1</v>
      </c>
      <c r="J28" s="12" t="s">
        <v>109</v>
      </c>
      <c r="K28" s="12">
        <v>2</v>
      </c>
      <c r="L28" s="12">
        <v>1</v>
      </c>
      <c r="M28" s="12" t="s">
        <v>109</v>
      </c>
      <c r="N28" s="12" t="s">
        <v>109</v>
      </c>
      <c r="O28" s="12" t="s">
        <v>109</v>
      </c>
      <c r="P28" s="12">
        <v>5</v>
      </c>
    </row>
    <row r="29" spans="1:38">
      <c r="A29" s="11" t="s">
        <v>17</v>
      </c>
      <c r="B29" s="13"/>
      <c r="C29" s="12" t="s">
        <v>109</v>
      </c>
      <c r="D29" s="12">
        <v>3</v>
      </c>
      <c r="E29" s="12">
        <v>7</v>
      </c>
      <c r="F29" s="12">
        <v>1</v>
      </c>
      <c r="G29" s="12">
        <v>6</v>
      </c>
      <c r="H29" s="12">
        <v>5</v>
      </c>
      <c r="I29" s="12">
        <v>7</v>
      </c>
      <c r="J29" s="12">
        <v>1</v>
      </c>
      <c r="K29" s="12">
        <v>4</v>
      </c>
      <c r="L29" s="12">
        <v>26</v>
      </c>
      <c r="M29" s="12">
        <v>27</v>
      </c>
      <c r="N29" s="12">
        <v>1</v>
      </c>
      <c r="O29" s="12">
        <v>10</v>
      </c>
      <c r="P29" s="12">
        <v>98</v>
      </c>
    </row>
    <row r="30" spans="1:38">
      <c r="A30" s="11" t="s">
        <v>18</v>
      </c>
      <c r="B30" s="11">
        <v>36431</v>
      </c>
      <c r="C30" s="12" t="s">
        <v>109</v>
      </c>
      <c r="D30" s="12" t="s">
        <v>109</v>
      </c>
      <c r="E30" s="12" t="s">
        <v>109</v>
      </c>
      <c r="F30" s="12" t="s">
        <v>109</v>
      </c>
      <c r="G30" s="12">
        <v>1</v>
      </c>
      <c r="H30" s="12">
        <v>1</v>
      </c>
      <c r="I30" s="12" t="s">
        <v>109</v>
      </c>
      <c r="J30" s="12" t="s">
        <v>109</v>
      </c>
      <c r="K30" s="12" t="s">
        <v>109</v>
      </c>
      <c r="L30" s="12">
        <v>5</v>
      </c>
      <c r="M30" s="12" t="s">
        <v>109</v>
      </c>
      <c r="N30" s="12">
        <v>1</v>
      </c>
      <c r="O30" s="12">
        <v>1</v>
      </c>
      <c r="P30" s="12">
        <v>9</v>
      </c>
    </row>
    <row r="31" spans="1:38">
      <c r="A31" s="11" t="s">
        <v>18</v>
      </c>
      <c r="B31" s="11">
        <v>36443</v>
      </c>
      <c r="C31" s="12" t="s">
        <v>109</v>
      </c>
      <c r="D31" s="12">
        <v>1</v>
      </c>
      <c r="E31" s="12" t="s">
        <v>109</v>
      </c>
      <c r="F31" s="12" t="s">
        <v>109</v>
      </c>
      <c r="G31" s="12" t="s">
        <v>109</v>
      </c>
      <c r="H31" s="12">
        <v>1</v>
      </c>
      <c r="I31" s="12" t="s">
        <v>109</v>
      </c>
      <c r="J31" s="12" t="s">
        <v>109</v>
      </c>
      <c r="K31" s="12">
        <v>1</v>
      </c>
      <c r="L31" s="12" t="s">
        <v>109</v>
      </c>
      <c r="M31" s="12">
        <v>4</v>
      </c>
      <c r="N31" s="12" t="s">
        <v>109</v>
      </c>
      <c r="O31" s="12" t="s">
        <v>109</v>
      </c>
      <c r="P31" s="12">
        <v>7</v>
      </c>
    </row>
    <row r="32" spans="1:38">
      <c r="A32" s="11" t="s">
        <v>18</v>
      </c>
      <c r="B32" s="11" t="s">
        <v>8</v>
      </c>
      <c r="C32" s="12" t="s">
        <v>109</v>
      </c>
      <c r="D32" s="12" t="s">
        <v>109</v>
      </c>
      <c r="E32" s="12" t="s">
        <v>109</v>
      </c>
      <c r="F32" s="12" t="s">
        <v>109</v>
      </c>
      <c r="G32" s="12">
        <v>1</v>
      </c>
      <c r="H32" s="12">
        <v>1</v>
      </c>
      <c r="I32" s="12" t="s">
        <v>109</v>
      </c>
      <c r="J32" s="12" t="s">
        <v>109</v>
      </c>
      <c r="K32" s="12" t="s">
        <v>109</v>
      </c>
      <c r="L32" s="12" t="s">
        <v>109</v>
      </c>
      <c r="M32" s="12">
        <v>4</v>
      </c>
      <c r="N32" s="12">
        <v>1</v>
      </c>
      <c r="O32" s="12" t="s">
        <v>109</v>
      </c>
      <c r="P32" s="12">
        <v>7</v>
      </c>
    </row>
    <row r="33" spans="1:17">
      <c r="A33" s="11" t="s">
        <v>19</v>
      </c>
      <c r="B33" s="13"/>
      <c r="C33" s="12" t="s">
        <v>109</v>
      </c>
      <c r="D33" s="12">
        <v>1</v>
      </c>
      <c r="E33" s="12" t="s">
        <v>109</v>
      </c>
      <c r="F33" s="12" t="s">
        <v>109</v>
      </c>
      <c r="G33" s="12">
        <v>2</v>
      </c>
      <c r="H33" s="12">
        <v>3</v>
      </c>
      <c r="I33" s="12" t="s">
        <v>109</v>
      </c>
      <c r="J33" s="12" t="s">
        <v>109</v>
      </c>
      <c r="K33" s="12">
        <v>1</v>
      </c>
      <c r="L33" s="12">
        <v>5</v>
      </c>
      <c r="M33" s="12">
        <v>8</v>
      </c>
      <c r="N33" s="12">
        <v>2</v>
      </c>
      <c r="O33" s="12">
        <v>1</v>
      </c>
      <c r="P33" s="12">
        <v>23</v>
      </c>
    </row>
    <row r="34" spans="1:17">
      <c r="A34" s="11" t="s">
        <v>20</v>
      </c>
      <c r="B34" s="11">
        <v>35237</v>
      </c>
      <c r="C34" s="12" t="s">
        <v>109</v>
      </c>
      <c r="D34" s="12">
        <v>1</v>
      </c>
      <c r="E34" s="12" t="s">
        <v>109</v>
      </c>
      <c r="F34" s="12" t="s">
        <v>109</v>
      </c>
      <c r="G34" s="12" t="s">
        <v>109</v>
      </c>
      <c r="H34" s="12" t="s">
        <v>109</v>
      </c>
      <c r="I34" s="12" t="s">
        <v>109</v>
      </c>
      <c r="J34" s="12" t="s">
        <v>109</v>
      </c>
      <c r="K34" s="12">
        <v>1</v>
      </c>
      <c r="L34" s="12">
        <v>1</v>
      </c>
      <c r="M34" s="12">
        <v>4</v>
      </c>
      <c r="N34" s="12">
        <v>1</v>
      </c>
      <c r="O34" s="12" t="s">
        <v>109</v>
      </c>
      <c r="P34" s="12">
        <v>8</v>
      </c>
    </row>
    <row r="35" spans="1:17">
      <c r="A35" s="11" t="s">
        <v>20</v>
      </c>
      <c r="B35" s="11">
        <v>35238</v>
      </c>
      <c r="C35" s="12" t="s">
        <v>109</v>
      </c>
      <c r="D35" s="12" t="s">
        <v>109</v>
      </c>
      <c r="E35" s="12">
        <v>1</v>
      </c>
      <c r="F35" s="12">
        <v>1</v>
      </c>
      <c r="G35" s="12">
        <v>1</v>
      </c>
      <c r="H35" s="12">
        <v>3</v>
      </c>
      <c r="I35" s="12">
        <v>7</v>
      </c>
      <c r="J35" s="12">
        <v>1</v>
      </c>
      <c r="K35" s="12">
        <v>3</v>
      </c>
      <c r="L35" s="12">
        <v>5</v>
      </c>
      <c r="M35" s="12">
        <v>9</v>
      </c>
      <c r="N35" s="12" t="s">
        <v>109</v>
      </c>
      <c r="O35" s="12" t="s">
        <v>109</v>
      </c>
      <c r="P35" s="12">
        <v>31</v>
      </c>
    </row>
    <row r="36" spans="1:17">
      <c r="A36" s="11" t="s">
        <v>20</v>
      </c>
      <c r="B36" s="11">
        <v>35244</v>
      </c>
      <c r="C36" s="12">
        <v>2</v>
      </c>
      <c r="D36" s="12">
        <v>2</v>
      </c>
      <c r="E36" s="12">
        <v>1</v>
      </c>
      <c r="F36" s="12">
        <v>5</v>
      </c>
      <c r="G36" s="12">
        <v>3</v>
      </c>
      <c r="H36" s="12">
        <v>4</v>
      </c>
      <c r="I36" s="12">
        <v>8</v>
      </c>
      <c r="J36" s="12">
        <v>4</v>
      </c>
      <c r="K36" s="12" t="s">
        <v>109</v>
      </c>
      <c r="L36" s="12">
        <v>8</v>
      </c>
      <c r="M36" s="12">
        <v>14</v>
      </c>
      <c r="N36" s="12" t="s">
        <v>109</v>
      </c>
      <c r="O36" s="12">
        <v>4</v>
      </c>
      <c r="P36" s="12">
        <v>55</v>
      </c>
    </row>
    <row r="37" spans="1:17">
      <c r="A37" s="11" t="s">
        <v>20</v>
      </c>
      <c r="B37" s="11">
        <v>36344</v>
      </c>
      <c r="C37" s="12" t="s">
        <v>109</v>
      </c>
      <c r="D37" s="12">
        <v>1</v>
      </c>
      <c r="E37" s="12">
        <v>2</v>
      </c>
      <c r="F37" s="12" t="s">
        <v>109</v>
      </c>
      <c r="G37" s="12">
        <v>1</v>
      </c>
      <c r="H37" s="12">
        <v>1</v>
      </c>
      <c r="I37" s="12" t="s">
        <v>109</v>
      </c>
      <c r="J37" s="12" t="s">
        <v>109</v>
      </c>
      <c r="K37" s="12" t="s">
        <v>109</v>
      </c>
      <c r="L37" s="12">
        <v>5</v>
      </c>
      <c r="M37" s="12">
        <v>1</v>
      </c>
      <c r="N37" s="12" t="s">
        <v>109</v>
      </c>
      <c r="O37" s="12" t="s">
        <v>109</v>
      </c>
      <c r="P37" s="12">
        <v>11</v>
      </c>
    </row>
    <row r="38" spans="1:17">
      <c r="A38" s="11" t="s">
        <v>20</v>
      </c>
      <c r="B38" s="11" t="s">
        <v>8</v>
      </c>
      <c r="C38" s="12">
        <v>1</v>
      </c>
      <c r="D38" s="12">
        <v>2</v>
      </c>
      <c r="E38" s="12">
        <v>3</v>
      </c>
      <c r="F38" s="12">
        <v>1</v>
      </c>
      <c r="G38" s="12">
        <v>3</v>
      </c>
      <c r="H38" s="12">
        <v>1</v>
      </c>
      <c r="I38" s="12">
        <v>1</v>
      </c>
      <c r="J38" s="12">
        <v>4</v>
      </c>
      <c r="K38" s="12">
        <v>1</v>
      </c>
      <c r="L38" s="12">
        <v>33</v>
      </c>
      <c r="M38" s="12">
        <v>22</v>
      </c>
      <c r="N38" s="12">
        <v>4</v>
      </c>
      <c r="O38" s="12">
        <v>10</v>
      </c>
      <c r="P38" s="12">
        <v>86</v>
      </c>
    </row>
    <row r="39" spans="1:17">
      <c r="A39" s="11" t="s">
        <v>21</v>
      </c>
      <c r="B39" s="13"/>
      <c r="C39" s="12">
        <v>3</v>
      </c>
      <c r="D39" s="12">
        <v>6</v>
      </c>
      <c r="E39" s="12">
        <v>7</v>
      </c>
      <c r="F39" s="12">
        <v>7</v>
      </c>
      <c r="G39" s="12">
        <v>8</v>
      </c>
      <c r="H39" s="12">
        <v>9</v>
      </c>
      <c r="I39" s="12">
        <v>16</v>
      </c>
      <c r="J39" s="12">
        <v>9</v>
      </c>
      <c r="K39" s="12">
        <v>5</v>
      </c>
      <c r="L39" s="12">
        <v>52</v>
      </c>
      <c r="M39" s="12">
        <v>50</v>
      </c>
      <c r="N39" s="12">
        <v>5</v>
      </c>
      <c r="O39" s="12">
        <v>14</v>
      </c>
      <c r="P39" s="12">
        <v>191</v>
      </c>
    </row>
    <row r="40" spans="1:17">
      <c r="A40" s="11" t="s">
        <v>22</v>
      </c>
      <c r="B40" s="11" t="s">
        <v>8</v>
      </c>
      <c r="C40" s="12" t="s">
        <v>109</v>
      </c>
      <c r="D40" s="12" t="s">
        <v>109</v>
      </c>
      <c r="E40" s="12" t="s">
        <v>109</v>
      </c>
      <c r="F40" s="12" t="s">
        <v>109</v>
      </c>
      <c r="G40" s="12" t="s">
        <v>109</v>
      </c>
      <c r="H40" s="12" t="s">
        <v>109</v>
      </c>
      <c r="I40" s="12">
        <v>2</v>
      </c>
      <c r="J40" s="12" t="s">
        <v>109</v>
      </c>
      <c r="K40" s="12" t="s">
        <v>109</v>
      </c>
      <c r="L40" s="12">
        <v>9</v>
      </c>
      <c r="M40" s="12">
        <v>5</v>
      </c>
      <c r="N40" s="12">
        <v>1</v>
      </c>
      <c r="O40" s="12">
        <v>2</v>
      </c>
      <c r="P40" s="12">
        <v>19</v>
      </c>
    </row>
    <row r="41" spans="1:17">
      <c r="A41" s="11" t="s">
        <v>23</v>
      </c>
      <c r="B41" s="13"/>
      <c r="C41" s="12" t="s">
        <v>109</v>
      </c>
      <c r="D41" s="12" t="s">
        <v>109</v>
      </c>
      <c r="E41" s="12" t="s">
        <v>109</v>
      </c>
      <c r="F41" s="12" t="s">
        <v>109</v>
      </c>
      <c r="G41" s="12" t="s">
        <v>109</v>
      </c>
      <c r="H41" s="12" t="s">
        <v>109</v>
      </c>
      <c r="I41" s="12">
        <v>2</v>
      </c>
      <c r="J41" s="12" t="s">
        <v>109</v>
      </c>
      <c r="K41" s="12" t="s">
        <v>109</v>
      </c>
      <c r="L41" s="12">
        <v>9</v>
      </c>
      <c r="M41" s="12">
        <v>5</v>
      </c>
      <c r="N41" s="12">
        <v>1</v>
      </c>
      <c r="O41" s="12">
        <v>2</v>
      </c>
      <c r="P41" s="12">
        <v>19</v>
      </c>
    </row>
    <row r="42" spans="1:17">
      <c r="A42" s="13"/>
      <c r="B42" s="88"/>
      <c r="C42" s="89">
        <v>5</v>
      </c>
      <c r="D42" s="89">
        <v>14</v>
      </c>
      <c r="E42" s="89">
        <v>21</v>
      </c>
      <c r="F42" s="89">
        <v>13</v>
      </c>
      <c r="G42" s="89">
        <v>26</v>
      </c>
      <c r="H42" s="89">
        <v>25</v>
      </c>
      <c r="I42" s="89">
        <v>41</v>
      </c>
      <c r="J42" s="89">
        <v>22</v>
      </c>
      <c r="K42" s="89">
        <v>23</v>
      </c>
      <c r="L42" s="89">
        <v>153</v>
      </c>
      <c r="M42" s="89">
        <v>163</v>
      </c>
      <c r="N42" s="89">
        <v>18</v>
      </c>
      <c r="O42" s="89">
        <v>34</v>
      </c>
      <c r="P42" s="89">
        <v>558</v>
      </c>
      <c r="Q42" s="20"/>
    </row>
    <row r="49" s="20" customFormat="1"/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A835-E46D-44A0-B21A-BE2EBCF620B5}">
  <dimension ref="A1:P45"/>
  <sheetViews>
    <sheetView topLeftCell="A23" workbookViewId="0">
      <selection activeCell="G45" sqref="G45"/>
    </sheetView>
  </sheetViews>
  <sheetFormatPr defaultRowHeight="15"/>
  <cols>
    <col min="1" max="1" width="20.140625" customWidth="1"/>
    <col min="2" max="2" width="14.42578125" customWidth="1"/>
    <col min="3" max="3" width="14" customWidth="1"/>
    <col min="16" max="16" width="13.42578125" customWidth="1"/>
  </cols>
  <sheetData>
    <row r="1" spans="1:16" ht="18.75">
      <c r="A1" s="18" t="s">
        <v>50</v>
      </c>
      <c r="B1" s="25"/>
      <c r="C1" s="25"/>
      <c r="D1" s="25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9">
      <c r="A2" s="7" t="s">
        <v>30</v>
      </c>
      <c r="B2" s="7"/>
      <c r="C2" s="7"/>
      <c r="D2" s="7"/>
      <c r="G2" s="4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" t="s">
        <v>31</v>
      </c>
      <c r="B3" s="8"/>
      <c r="C3" s="8"/>
      <c r="D3" s="8"/>
      <c r="G3" s="3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16"/>
      <c r="B4" s="116"/>
      <c r="C4" s="14" t="s">
        <v>32</v>
      </c>
      <c r="D4" s="14"/>
      <c r="E4" s="14"/>
      <c r="F4" s="14"/>
      <c r="G4" s="14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4" t="s">
        <v>52</v>
      </c>
      <c r="B5" s="14" t="s">
        <v>3</v>
      </c>
      <c r="C5" s="14" t="s">
        <v>33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38</v>
      </c>
      <c r="I5" s="14" t="s">
        <v>39</v>
      </c>
      <c r="J5" s="14" t="s">
        <v>40</v>
      </c>
      <c r="K5" s="14" t="s">
        <v>41</v>
      </c>
      <c r="L5" s="14" t="s">
        <v>42</v>
      </c>
      <c r="M5" s="14" t="s">
        <v>43</v>
      </c>
      <c r="N5" s="14" t="s">
        <v>44</v>
      </c>
      <c r="O5" s="14" t="s">
        <v>45</v>
      </c>
      <c r="P5" s="14" t="s">
        <v>6</v>
      </c>
    </row>
    <row r="6" spans="1:16">
      <c r="A6" s="11" t="s">
        <v>7</v>
      </c>
      <c r="B6" s="11">
        <v>34230</v>
      </c>
      <c r="C6" s="12" t="s">
        <v>109</v>
      </c>
      <c r="D6" s="12" t="s">
        <v>109</v>
      </c>
      <c r="E6" s="12" t="s">
        <v>109</v>
      </c>
      <c r="F6" s="12" t="s">
        <v>109</v>
      </c>
      <c r="G6" s="12">
        <v>1</v>
      </c>
      <c r="H6" s="12" t="s">
        <v>109</v>
      </c>
      <c r="I6" s="12" t="s">
        <v>109</v>
      </c>
      <c r="J6" s="12" t="s">
        <v>109</v>
      </c>
      <c r="K6" s="12">
        <v>1</v>
      </c>
      <c r="L6" s="12">
        <v>1</v>
      </c>
      <c r="M6" s="12">
        <v>2</v>
      </c>
      <c r="N6" s="12" t="s">
        <v>109</v>
      </c>
      <c r="O6" s="12" t="s">
        <v>109</v>
      </c>
      <c r="P6" s="12">
        <v>5</v>
      </c>
    </row>
    <row r="7" spans="1:16">
      <c r="A7" s="11" t="s">
        <v>7</v>
      </c>
      <c r="B7" s="11">
        <v>34231</v>
      </c>
      <c r="C7" s="12">
        <v>1</v>
      </c>
      <c r="D7" s="12">
        <v>1</v>
      </c>
      <c r="E7" s="12">
        <v>2</v>
      </c>
      <c r="F7" s="12" t="s">
        <v>109</v>
      </c>
      <c r="G7" s="12">
        <v>1</v>
      </c>
      <c r="H7" s="12" t="s">
        <v>109</v>
      </c>
      <c r="I7" s="12" t="s">
        <v>109</v>
      </c>
      <c r="J7" s="12">
        <v>1</v>
      </c>
      <c r="K7" s="12" t="s">
        <v>109</v>
      </c>
      <c r="L7" s="12">
        <v>2</v>
      </c>
      <c r="M7" s="12">
        <v>2</v>
      </c>
      <c r="N7" s="12" t="s">
        <v>109</v>
      </c>
      <c r="O7" s="12" t="s">
        <v>109</v>
      </c>
      <c r="P7" s="12">
        <v>10</v>
      </c>
    </row>
    <row r="8" spans="1:16">
      <c r="A8" s="11" t="s">
        <v>7</v>
      </c>
      <c r="B8" s="11">
        <v>34236</v>
      </c>
      <c r="C8" s="12" t="s">
        <v>109</v>
      </c>
      <c r="D8" s="12">
        <v>1</v>
      </c>
      <c r="E8" s="12">
        <v>1</v>
      </c>
      <c r="F8" s="12" t="s">
        <v>109</v>
      </c>
      <c r="G8" s="12">
        <v>1</v>
      </c>
      <c r="H8" s="12" t="s">
        <v>109</v>
      </c>
      <c r="I8" s="12">
        <v>4</v>
      </c>
      <c r="J8" s="12">
        <v>2</v>
      </c>
      <c r="K8" s="12" t="s">
        <v>109</v>
      </c>
      <c r="L8" s="12">
        <v>3</v>
      </c>
      <c r="M8" s="12">
        <v>6</v>
      </c>
      <c r="N8" s="12" t="s">
        <v>109</v>
      </c>
      <c r="O8" s="12">
        <v>1</v>
      </c>
      <c r="P8" s="12">
        <v>19</v>
      </c>
    </row>
    <row r="9" spans="1:16">
      <c r="A9" s="11" t="s">
        <v>7</v>
      </c>
      <c r="B9" s="11">
        <v>34250</v>
      </c>
      <c r="C9" s="12" t="s">
        <v>109</v>
      </c>
      <c r="D9" s="12" t="s">
        <v>109</v>
      </c>
      <c r="E9" s="12">
        <v>1</v>
      </c>
      <c r="F9" s="12" t="s">
        <v>109</v>
      </c>
      <c r="G9" s="12" t="s">
        <v>109</v>
      </c>
      <c r="H9" s="12">
        <v>1</v>
      </c>
      <c r="I9" s="12">
        <v>1</v>
      </c>
      <c r="J9" s="12">
        <v>2</v>
      </c>
      <c r="K9" s="12" t="s">
        <v>109</v>
      </c>
      <c r="L9" s="12">
        <v>2</v>
      </c>
      <c r="M9" s="12">
        <v>4</v>
      </c>
      <c r="N9" s="12" t="s">
        <v>109</v>
      </c>
      <c r="O9" s="12" t="s">
        <v>109</v>
      </c>
      <c r="P9" s="12">
        <v>11</v>
      </c>
    </row>
    <row r="10" spans="1:16">
      <c r="A10" s="11" t="s">
        <v>7</v>
      </c>
      <c r="B10" s="11" t="s">
        <v>8</v>
      </c>
      <c r="C10" s="12" t="s">
        <v>109</v>
      </c>
      <c r="D10" s="12" t="s">
        <v>109</v>
      </c>
      <c r="E10" s="12" t="s">
        <v>109</v>
      </c>
      <c r="F10" s="12" t="s">
        <v>109</v>
      </c>
      <c r="G10" s="12" t="s">
        <v>109</v>
      </c>
      <c r="H10" s="12" t="s">
        <v>109</v>
      </c>
      <c r="I10" s="12" t="s">
        <v>109</v>
      </c>
      <c r="J10" s="12" t="s">
        <v>109</v>
      </c>
      <c r="K10" s="12" t="s">
        <v>109</v>
      </c>
      <c r="L10" s="12">
        <v>1</v>
      </c>
      <c r="M10" s="12" t="s">
        <v>109</v>
      </c>
      <c r="N10" s="12" t="s">
        <v>109</v>
      </c>
      <c r="O10" s="12" t="s">
        <v>109</v>
      </c>
      <c r="P10" s="12">
        <v>1</v>
      </c>
    </row>
    <row r="11" spans="1:16">
      <c r="A11" s="11" t="s">
        <v>9</v>
      </c>
      <c r="B11" s="13"/>
      <c r="C11" s="12">
        <v>1</v>
      </c>
      <c r="D11" s="12">
        <v>2</v>
      </c>
      <c r="E11" s="12">
        <v>4</v>
      </c>
      <c r="F11" s="12" t="s">
        <v>109</v>
      </c>
      <c r="G11" s="12">
        <v>3</v>
      </c>
      <c r="H11" s="12">
        <v>1</v>
      </c>
      <c r="I11" s="12">
        <v>5</v>
      </c>
      <c r="J11" s="12">
        <v>5</v>
      </c>
      <c r="K11" s="12">
        <v>1</v>
      </c>
      <c r="L11" s="12">
        <v>9</v>
      </c>
      <c r="M11" s="12">
        <v>14</v>
      </c>
      <c r="N11" s="12" t="s">
        <v>109</v>
      </c>
      <c r="O11" s="12">
        <v>1</v>
      </c>
      <c r="P11" s="12">
        <v>46</v>
      </c>
    </row>
    <row r="12" spans="1:16">
      <c r="A12" s="11" t="s">
        <v>10</v>
      </c>
      <c r="B12" s="11">
        <v>36531</v>
      </c>
      <c r="C12" s="12" t="s">
        <v>109</v>
      </c>
      <c r="D12" s="12" t="s">
        <v>109</v>
      </c>
      <c r="E12" s="12" t="s">
        <v>109</v>
      </c>
      <c r="F12" s="12" t="s">
        <v>109</v>
      </c>
      <c r="G12" s="12" t="s">
        <v>109</v>
      </c>
      <c r="H12" s="12" t="s">
        <v>109</v>
      </c>
      <c r="I12" s="12" t="s">
        <v>109</v>
      </c>
      <c r="J12" s="12" t="s">
        <v>109</v>
      </c>
      <c r="K12" s="12" t="s">
        <v>109</v>
      </c>
      <c r="L12" s="12" t="s">
        <v>109</v>
      </c>
      <c r="M12" s="12" t="s">
        <v>109</v>
      </c>
      <c r="N12" s="12">
        <v>1</v>
      </c>
      <c r="O12" s="12" t="s">
        <v>109</v>
      </c>
      <c r="P12" s="12">
        <v>1</v>
      </c>
    </row>
    <row r="13" spans="1:16">
      <c r="A13" s="11" t="s">
        <v>10</v>
      </c>
      <c r="B13" s="11">
        <v>36532</v>
      </c>
      <c r="C13" s="12" t="s">
        <v>109</v>
      </c>
      <c r="D13" s="12" t="s">
        <v>109</v>
      </c>
      <c r="E13" s="12">
        <v>1</v>
      </c>
      <c r="F13" s="12" t="s">
        <v>109</v>
      </c>
      <c r="G13" s="12" t="s">
        <v>109</v>
      </c>
      <c r="H13" s="12">
        <v>2</v>
      </c>
      <c r="I13" s="12">
        <v>2</v>
      </c>
      <c r="J13" s="12" t="s">
        <v>109</v>
      </c>
      <c r="K13" s="12">
        <v>2</v>
      </c>
      <c r="L13" s="12">
        <v>2</v>
      </c>
      <c r="M13" s="12">
        <v>4</v>
      </c>
      <c r="N13" s="12" t="s">
        <v>109</v>
      </c>
      <c r="O13" s="12">
        <v>1</v>
      </c>
      <c r="P13" s="12">
        <v>14</v>
      </c>
    </row>
    <row r="14" spans="1:16">
      <c r="A14" s="11" t="s">
        <v>10</v>
      </c>
      <c r="B14" s="11">
        <v>36543</v>
      </c>
      <c r="C14" s="12" t="s">
        <v>109</v>
      </c>
      <c r="D14" s="12" t="s">
        <v>109</v>
      </c>
      <c r="E14" s="12" t="s">
        <v>109</v>
      </c>
      <c r="F14" s="12" t="s">
        <v>109</v>
      </c>
      <c r="G14" s="12" t="s">
        <v>109</v>
      </c>
      <c r="H14" s="12" t="s">
        <v>109</v>
      </c>
      <c r="I14" s="12" t="s">
        <v>109</v>
      </c>
      <c r="J14" s="12" t="s">
        <v>109</v>
      </c>
      <c r="K14" s="12">
        <v>2</v>
      </c>
      <c r="L14" s="12">
        <v>3</v>
      </c>
      <c r="M14" s="12">
        <v>2</v>
      </c>
      <c r="N14" s="12" t="s">
        <v>109</v>
      </c>
      <c r="O14" s="12" t="s">
        <v>109</v>
      </c>
      <c r="P14" s="12">
        <v>7</v>
      </c>
    </row>
    <row r="15" spans="1:16">
      <c r="A15" s="11" t="s">
        <v>11</v>
      </c>
      <c r="B15" s="13"/>
      <c r="C15" s="12" t="s">
        <v>109</v>
      </c>
      <c r="D15" s="12" t="s">
        <v>109</v>
      </c>
      <c r="E15" s="12">
        <v>1</v>
      </c>
      <c r="F15" s="12" t="s">
        <v>109</v>
      </c>
      <c r="G15" s="12" t="s">
        <v>109</v>
      </c>
      <c r="H15" s="12">
        <v>2</v>
      </c>
      <c r="I15" s="12">
        <v>2</v>
      </c>
      <c r="J15" s="12" t="s">
        <v>109</v>
      </c>
      <c r="K15" s="12">
        <v>4</v>
      </c>
      <c r="L15" s="12">
        <v>5</v>
      </c>
      <c r="M15" s="12">
        <v>6</v>
      </c>
      <c r="N15" s="12">
        <v>1</v>
      </c>
      <c r="O15" s="12">
        <v>1</v>
      </c>
      <c r="P15" s="12">
        <v>22</v>
      </c>
    </row>
    <row r="16" spans="1:16">
      <c r="A16" s="11" t="s">
        <v>12</v>
      </c>
      <c r="B16" s="11">
        <v>34135</v>
      </c>
      <c r="C16" s="12" t="s">
        <v>109</v>
      </c>
      <c r="D16" s="12" t="s">
        <v>109</v>
      </c>
      <c r="E16" s="12" t="s">
        <v>109</v>
      </c>
      <c r="F16" s="12" t="s">
        <v>109</v>
      </c>
      <c r="G16" s="12" t="s">
        <v>109</v>
      </c>
      <c r="H16" s="12" t="s">
        <v>109</v>
      </c>
      <c r="I16" s="12" t="s">
        <v>109</v>
      </c>
      <c r="J16" s="12">
        <v>1</v>
      </c>
      <c r="K16" s="12">
        <v>1</v>
      </c>
      <c r="L16" s="12">
        <v>1</v>
      </c>
      <c r="M16" s="12">
        <v>2</v>
      </c>
      <c r="N16" s="12" t="s">
        <v>109</v>
      </c>
      <c r="O16" s="12" t="s">
        <v>109</v>
      </c>
      <c r="P16" s="12">
        <v>5</v>
      </c>
    </row>
    <row r="17" spans="1:16">
      <c r="A17" s="11" t="s">
        <v>12</v>
      </c>
      <c r="B17" s="11" t="s">
        <v>8</v>
      </c>
      <c r="C17" s="12" t="s">
        <v>109</v>
      </c>
      <c r="D17" s="12" t="s">
        <v>109</v>
      </c>
      <c r="E17" s="12" t="s">
        <v>109</v>
      </c>
      <c r="F17" s="12" t="s">
        <v>109</v>
      </c>
      <c r="G17" s="12" t="s">
        <v>109</v>
      </c>
      <c r="H17" s="12" t="s">
        <v>109</v>
      </c>
      <c r="I17" s="12">
        <v>1</v>
      </c>
      <c r="J17" s="12">
        <v>1</v>
      </c>
      <c r="K17" s="12" t="s">
        <v>109</v>
      </c>
      <c r="L17" s="12">
        <v>1</v>
      </c>
      <c r="M17" s="12">
        <v>6</v>
      </c>
      <c r="N17" s="12">
        <v>1</v>
      </c>
      <c r="O17" s="12" t="s">
        <v>109</v>
      </c>
      <c r="P17" s="12">
        <v>10</v>
      </c>
    </row>
    <row r="18" spans="1:16">
      <c r="A18" s="11" t="s">
        <v>13</v>
      </c>
      <c r="B18" s="13"/>
      <c r="C18" s="12" t="s">
        <v>109</v>
      </c>
      <c r="D18" s="12" t="s">
        <v>109</v>
      </c>
      <c r="E18" s="12" t="s">
        <v>109</v>
      </c>
      <c r="F18" s="12" t="s">
        <v>109</v>
      </c>
      <c r="G18" s="12" t="s">
        <v>109</v>
      </c>
      <c r="H18" s="12" t="s">
        <v>109</v>
      </c>
      <c r="I18" s="12">
        <v>1</v>
      </c>
      <c r="J18" s="12">
        <v>2</v>
      </c>
      <c r="K18" s="12">
        <v>1</v>
      </c>
      <c r="L18" s="12">
        <v>2</v>
      </c>
      <c r="M18" s="12">
        <v>8</v>
      </c>
      <c r="N18" s="12">
        <v>1</v>
      </c>
      <c r="O18" s="12" t="s">
        <v>109</v>
      </c>
      <c r="P18" s="12">
        <v>15</v>
      </c>
    </row>
    <row r="19" spans="1:16">
      <c r="A19" s="11" t="s">
        <v>14</v>
      </c>
      <c r="B19" s="11" t="s">
        <v>8</v>
      </c>
      <c r="C19" s="12" t="s">
        <v>109</v>
      </c>
      <c r="D19" s="12" t="s">
        <v>109</v>
      </c>
      <c r="E19" s="12" t="s">
        <v>109</v>
      </c>
      <c r="F19" s="12" t="s">
        <v>109</v>
      </c>
      <c r="G19" s="12" t="s">
        <v>109</v>
      </c>
      <c r="H19" s="12" t="s">
        <v>109</v>
      </c>
      <c r="I19" s="12" t="s">
        <v>109</v>
      </c>
      <c r="J19" s="12">
        <v>1</v>
      </c>
      <c r="K19" s="12" t="s">
        <v>109</v>
      </c>
      <c r="L19" s="12">
        <v>4</v>
      </c>
      <c r="M19" s="12">
        <v>6</v>
      </c>
      <c r="N19" s="12" t="s">
        <v>109</v>
      </c>
      <c r="O19" s="12" t="s">
        <v>109</v>
      </c>
      <c r="P19" s="12">
        <v>11</v>
      </c>
    </row>
    <row r="20" spans="1:16">
      <c r="A20" s="11" t="s">
        <v>15</v>
      </c>
      <c r="B20" s="13"/>
      <c r="C20" s="12" t="s">
        <v>109</v>
      </c>
      <c r="D20" s="12" t="s">
        <v>109</v>
      </c>
      <c r="E20" s="12" t="s">
        <v>109</v>
      </c>
      <c r="F20" s="12" t="s">
        <v>109</v>
      </c>
      <c r="G20" s="12" t="s">
        <v>109</v>
      </c>
      <c r="H20" s="12" t="s">
        <v>109</v>
      </c>
      <c r="I20" s="12" t="s">
        <v>109</v>
      </c>
      <c r="J20" s="12">
        <v>1</v>
      </c>
      <c r="K20" s="12" t="s">
        <v>109</v>
      </c>
      <c r="L20" s="12">
        <v>4</v>
      </c>
      <c r="M20" s="12">
        <v>6</v>
      </c>
      <c r="N20" s="12" t="s">
        <v>109</v>
      </c>
      <c r="O20" s="12" t="s">
        <v>109</v>
      </c>
      <c r="P20" s="12">
        <v>11</v>
      </c>
    </row>
    <row r="21" spans="1:16">
      <c r="A21" s="11" t="s">
        <v>16</v>
      </c>
      <c r="B21" s="11">
        <v>36232</v>
      </c>
      <c r="C21" s="12" t="s">
        <v>109</v>
      </c>
      <c r="D21" s="12" t="s">
        <v>109</v>
      </c>
      <c r="E21" s="12">
        <v>1</v>
      </c>
      <c r="F21" s="12" t="s">
        <v>109</v>
      </c>
      <c r="G21" s="12">
        <v>1</v>
      </c>
      <c r="H21" s="12" t="s">
        <v>109</v>
      </c>
      <c r="I21" s="12" t="s">
        <v>109</v>
      </c>
      <c r="J21" s="12" t="s">
        <v>109</v>
      </c>
      <c r="K21" s="12" t="s">
        <v>109</v>
      </c>
      <c r="L21" s="12">
        <v>3</v>
      </c>
      <c r="M21" s="12">
        <v>2</v>
      </c>
      <c r="N21" s="12" t="s">
        <v>109</v>
      </c>
      <c r="O21" s="12" t="s">
        <v>109</v>
      </c>
      <c r="P21" s="12">
        <v>7</v>
      </c>
    </row>
    <row r="22" spans="1:16">
      <c r="A22" s="11" t="s">
        <v>16</v>
      </c>
      <c r="B22" s="11">
        <v>36240</v>
      </c>
      <c r="C22" s="12" t="s">
        <v>109</v>
      </c>
      <c r="D22" s="12" t="s">
        <v>109</v>
      </c>
      <c r="E22" s="12" t="s">
        <v>109</v>
      </c>
      <c r="F22" s="12" t="s">
        <v>109</v>
      </c>
      <c r="G22" s="12" t="s">
        <v>109</v>
      </c>
      <c r="H22" s="12" t="s">
        <v>109</v>
      </c>
      <c r="I22" s="12" t="s">
        <v>109</v>
      </c>
      <c r="J22" s="12" t="s">
        <v>109</v>
      </c>
      <c r="K22" s="12" t="s">
        <v>109</v>
      </c>
      <c r="L22" s="12">
        <v>1</v>
      </c>
      <c r="M22" s="12" t="s">
        <v>109</v>
      </c>
      <c r="N22" s="12" t="s">
        <v>109</v>
      </c>
      <c r="O22" s="12">
        <v>2</v>
      </c>
      <c r="P22" s="12">
        <v>3</v>
      </c>
    </row>
    <row r="23" spans="1:16">
      <c r="A23" s="11" t="s">
        <v>16</v>
      </c>
      <c r="B23" s="11">
        <v>36254</v>
      </c>
      <c r="C23" s="12" t="s">
        <v>109</v>
      </c>
      <c r="D23" s="12" t="s">
        <v>109</v>
      </c>
      <c r="E23" s="12" t="s">
        <v>109</v>
      </c>
      <c r="F23" s="12" t="s">
        <v>109</v>
      </c>
      <c r="G23" s="12" t="s">
        <v>109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7</v>
      </c>
      <c r="N23" s="12" t="s">
        <v>109</v>
      </c>
      <c r="O23" s="12">
        <v>3</v>
      </c>
      <c r="P23" s="12">
        <v>15</v>
      </c>
    </row>
    <row r="24" spans="1:16">
      <c r="A24" s="11" t="s">
        <v>16</v>
      </c>
      <c r="B24" s="11">
        <v>36256</v>
      </c>
      <c r="C24" s="12" t="s">
        <v>109</v>
      </c>
      <c r="D24" s="12" t="s">
        <v>109</v>
      </c>
      <c r="E24" s="12" t="s">
        <v>109</v>
      </c>
      <c r="F24" s="12" t="s">
        <v>109</v>
      </c>
      <c r="G24" s="12">
        <v>1</v>
      </c>
      <c r="H24" s="12">
        <v>1</v>
      </c>
      <c r="I24" s="12">
        <v>1</v>
      </c>
      <c r="J24" s="12" t="s">
        <v>109</v>
      </c>
      <c r="K24" s="12">
        <v>1</v>
      </c>
      <c r="L24" s="12">
        <v>3</v>
      </c>
      <c r="M24" s="12">
        <v>2</v>
      </c>
      <c r="N24" s="12" t="s">
        <v>109</v>
      </c>
      <c r="O24" s="12" t="s">
        <v>109</v>
      </c>
      <c r="P24" s="12">
        <v>9</v>
      </c>
    </row>
    <row r="25" spans="1:16">
      <c r="A25" s="11" t="s">
        <v>16</v>
      </c>
      <c r="B25" s="11" t="s">
        <v>8</v>
      </c>
      <c r="C25" s="12" t="s">
        <v>109</v>
      </c>
      <c r="D25" s="12">
        <v>1</v>
      </c>
      <c r="E25" s="12" t="s">
        <v>109</v>
      </c>
      <c r="F25" s="12" t="s">
        <v>109</v>
      </c>
      <c r="G25" s="12" t="s">
        <v>109</v>
      </c>
      <c r="H25" s="12" t="s">
        <v>109</v>
      </c>
      <c r="I25" s="12" t="s">
        <v>109</v>
      </c>
      <c r="J25" s="12" t="s">
        <v>109</v>
      </c>
      <c r="K25" s="12">
        <v>1</v>
      </c>
      <c r="L25" s="12">
        <v>1</v>
      </c>
      <c r="M25" s="12" t="s">
        <v>109</v>
      </c>
      <c r="N25" s="12" t="s">
        <v>109</v>
      </c>
      <c r="O25" s="12" t="s">
        <v>109</v>
      </c>
      <c r="P25" s="12">
        <v>3</v>
      </c>
    </row>
    <row r="26" spans="1:16">
      <c r="A26" s="11" t="s">
        <v>17</v>
      </c>
      <c r="B26" s="13"/>
      <c r="C26" s="12" t="s">
        <v>109</v>
      </c>
      <c r="D26" s="12">
        <v>1</v>
      </c>
      <c r="E26" s="12">
        <v>1</v>
      </c>
      <c r="F26" s="12" t="s">
        <v>109</v>
      </c>
      <c r="G26" s="12">
        <v>2</v>
      </c>
      <c r="H26" s="12">
        <v>2</v>
      </c>
      <c r="I26" s="12">
        <v>2</v>
      </c>
      <c r="J26" s="12">
        <v>1</v>
      </c>
      <c r="K26" s="12">
        <v>3</v>
      </c>
      <c r="L26" s="12">
        <v>9</v>
      </c>
      <c r="M26" s="12">
        <v>11</v>
      </c>
      <c r="N26" s="12" t="s">
        <v>109</v>
      </c>
      <c r="O26" s="12">
        <v>5</v>
      </c>
      <c r="P26" s="12">
        <v>37</v>
      </c>
    </row>
    <row r="27" spans="1:16">
      <c r="A27" s="11" t="s">
        <v>18</v>
      </c>
      <c r="B27" s="11">
        <v>36443</v>
      </c>
      <c r="C27" s="12" t="s">
        <v>109</v>
      </c>
      <c r="D27" s="12">
        <v>1</v>
      </c>
      <c r="E27" s="12" t="s">
        <v>109</v>
      </c>
      <c r="F27" s="12" t="s">
        <v>109</v>
      </c>
      <c r="G27" s="12" t="s">
        <v>109</v>
      </c>
      <c r="H27" s="12" t="s">
        <v>109</v>
      </c>
      <c r="I27" s="12" t="s">
        <v>109</v>
      </c>
      <c r="J27" s="12" t="s">
        <v>109</v>
      </c>
      <c r="K27" s="12" t="s">
        <v>109</v>
      </c>
      <c r="L27" s="12" t="s">
        <v>109</v>
      </c>
      <c r="M27" s="12">
        <v>1</v>
      </c>
      <c r="N27" s="12" t="s">
        <v>109</v>
      </c>
      <c r="O27" s="12" t="s">
        <v>109</v>
      </c>
      <c r="P27" s="12">
        <v>2</v>
      </c>
    </row>
    <row r="28" spans="1:16">
      <c r="A28" s="11" t="s">
        <v>18</v>
      </c>
      <c r="B28" s="11" t="s">
        <v>8</v>
      </c>
      <c r="C28" s="12" t="s">
        <v>109</v>
      </c>
      <c r="D28" s="12" t="s">
        <v>109</v>
      </c>
      <c r="E28" s="12" t="s">
        <v>109</v>
      </c>
      <c r="F28" s="12" t="s">
        <v>109</v>
      </c>
      <c r="G28" s="12" t="s">
        <v>109</v>
      </c>
      <c r="H28" s="12" t="s">
        <v>109</v>
      </c>
      <c r="I28" s="12" t="s">
        <v>109</v>
      </c>
      <c r="J28" s="12" t="s">
        <v>109</v>
      </c>
      <c r="K28" s="12" t="s">
        <v>109</v>
      </c>
      <c r="L28" s="12" t="s">
        <v>109</v>
      </c>
      <c r="M28" s="12">
        <v>2</v>
      </c>
      <c r="N28" s="12">
        <v>1</v>
      </c>
      <c r="O28" s="12" t="s">
        <v>109</v>
      </c>
      <c r="P28" s="12">
        <v>3</v>
      </c>
    </row>
    <row r="29" spans="1:16">
      <c r="A29" s="11" t="s">
        <v>19</v>
      </c>
      <c r="B29" s="13"/>
      <c r="C29" s="12" t="s">
        <v>109</v>
      </c>
      <c r="D29" s="12">
        <v>1</v>
      </c>
      <c r="E29" s="12" t="s">
        <v>109</v>
      </c>
      <c r="F29" s="12" t="s">
        <v>109</v>
      </c>
      <c r="G29" s="12" t="s">
        <v>109</v>
      </c>
      <c r="H29" s="12" t="s">
        <v>109</v>
      </c>
      <c r="I29" s="12" t="s">
        <v>109</v>
      </c>
      <c r="J29" s="12" t="s">
        <v>109</v>
      </c>
      <c r="K29" s="12" t="s">
        <v>109</v>
      </c>
      <c r="L29" s="12" t="s">
        <v>109</v>
      </c>
      <c r="M29" s="12">
        <v>3</v>
      </c>
      <c r="N29" s="12">
        <v>1</v>
      </c>
      <c r="O29" s="12" t="s">
        <v>109</v>
      </c>
      <c r="P29" s="12">
        <v>5</v>
      </c>
    </row>
    <row r="30" spans="1:16">
      <c r="A30" s="11" t="s">
        <v>20</v>
      </c>
      <c r="B30" s="11">
        <v>35237</v>
      </c>
      <c r="C30" s="12" t="s">
        <v>109</v>
      </c>
      <c r="D30" s="12">
        <v>1</v>
      </c>
      <c r="E30" s="12" t="s">
        <v>109</v>
      </c>
      <c r="F30" s="12" t="s">
        <v>109</v>
      </c>
      <c r="G30" s="12" t="s">
        <v>109</v>
      </c>
      <c r="H30" s="12" t="s">
        <v>109</v>
      </c>
      <c r="I30" s="12" t="s">
        <v>109</v>
      </c>
      <c r="J30" s="12" t="s">
        <v>109</v>
      </c>
      <c r="K30" s="12" t="s">
        <v>109</v>
      </c>
      <c r="L30" s="12" t="s">
        <v>109</v>
      </c>
      <c r="M30" s="12" t="s">
        <v>109</v>
      </c>
      <c r="N30" s="12">
        <v>1</v>
      </c>
      <c r="O30" s="12" t="s">
        <v>109</v>
      </c>
      <c r="P30" s="12">
        <v>2</v>
      </c>
    </row>
    <row r="31" spans="1:16">
      <c r="A31" s="11" t="s">
        <v>20</v>
      </c>
      <c r="B31" s="11">
        <v>35238</v>
      </c>
      <c r="C31" s="12" t="s">
        <v>109</v>
      </c>
      <c r="D31" s="12" t="s">
        <v>109</v>
      </c>
      <c r="E31" s="12" t="s">
        <v>109</v>
      </c>
      <c r="F31" s="12" t="s">
        <v>109</v>
      </c>
      <c r="G31" s="12" t="s">
        <v>109</v>
      </c>
      <c r="H31" s="12" t="s">
        <v>109</v>
      </c>
      <c r="I31" s="12" t="s">
        <v>109</v>
      </c>
      <c r="J31" s="12" t="s">
        <v>109</v>
      </c>
      <c r="K31" s="12">
        <v>1</v>
      </c>
      <c r="L31" s="12">
        <v>1</v>
      </c>
      <c r="M31" s="12" t="s">
        <v>109</v>
      </c>
      <c r="N31" s="12" t="s">
        <v>109</v>
      </c>
      <c r="O31" s="12" t="s">
        <v>109</v>
      </c>
      <c r="P31" s="12">
        <v>2</v>
      </c>
    </row>
    <row r="32" spans="1:16">
      <c r="A32" s="11" t="s">
        <v>20</v>
      </c>
      <c r="B32" s="11">
        <v>35244</v>
      </c>
      <c r="C32" s="12">
        <v>1</v>
      </c>
      <c r="D32" s="12">
        <v>1</v>
      </c>
      <c r="E32" s="12">
        <v>1</v>
      </c>
      <c r="F32" s="12">
        <v>1</v>
      </c>
      <c r="G32" s="12" t="s">
        <v>109</v>
      </c>
      <c r="H32" s="12" t="s">
        <v>109</v>
      </c>
      <c r="I32" s="12">
        <v>1</v>
      </c>
      <c r="J32" s="12" t="s">
        <v>109</v>
      </c>
      <c r="K32" s="12" t="s">
        <v>109</v>
      </c>
      <c r="L32" s="12">
        <v>2</v>
      </c>
      <c r="M32" s="12" t="s">
        <v>109</v>
      </c>
      <c r="N32" s="12" t="s">
        <v>109</v>
      </c>
      <c r="O32" s="12">
        <v>2</v>
      </c>
      <c r="P32" s="12">
        <v>9</v>
      </c>
    </row>
    <row r="33" spans="1:16">
      <c r="A33" s="11" t="s">
        <v>20</v>
      </c>
      <c r="B33" s="11">
        <v>36344</v>
      </c>
      <c r="C33" s="12" t="s">
        <v>109</v>
      </c>
      <c r="D33" s="12" t="s">
        <v>109</v>
      </c>
      <c r="E33" s="12">
        <v>2</v>
      </c>
      <c r="F33" s="12" t="s">
        <v>109</v>
      </c>
      <c r="G33" s="12">
        <v>1</v>
      </c>
      <c r="H33" s="12">
        <v>1</v>
      </c>
      <c r="I33" s="12" t="s">
        <v>109</v>
      </c>
      <c r="J33" s="12" t="s">
        <v>109</v>
      </c>
      <c r="K33" s="12" t="s">
        <v>109</v>
      </c>
      <c r="L33" s="12">
        <v>5</v>
      </c>
      <c r="M33" s="12" t="s">
        <v>109</v>
      </c>
      <c r="N33" s="12" t="s">
        <v>109</v>
      </c>
      <c r="O33" s="12" t="s">
        <v>109</v>
      </c>
      <c r="P33" s="12">
        <v>9</v>
      </c>
    </row>
    <row r="34" spans="1:16">
      <c r="A34" s="11" t="s">
        <v>20</v>
      </c>
      <c r="B34" s="11" t="s">
        <v>8</v>
      </c>
      <c r="C34" s="12" t="s">
        <v>109</v>
      </c>
      <c r="D34" s="12">
        <v>1</v>
      </c>
      <c r="E34" s="12" t="s">
        <v>109</v>
      </c>
      <c r="F34" s="12" t="s">
        <v>109</v>
      </c>
      <c r="G34" s="12">
        <v>1</v>
      </c>
      <c r="H34" s="12">
        <v>1</v>
      </c>
      <c r="I34" s="12" t="s">
        <v>109</v>
      </c>
      <c r="J34" s="12">
        <v>1</v>
      </c>
      <c r="K34" s="12" t="s">
        <v>109</v>
      </c>
      <c r="L34" s="12">
        <v>8</v>
      </c>
      <c r="M34" s="12">
        <v>9</v>
      </c>
      <c r="N34" s="12">
        <v>3</v>
      </c>
      <c r="O34" s="12">
        <v>7</v>
      </c>
      <c r="P34" s="12">
        <v>31</v>
      </c>
    </row>
    <row r="35" spans="1:16">
      <c r="A35" s="11" t="s">
        <v>21</v>
      </c>
      <c r="B35" s="13"/>
      <c r="C35" s="12">
        <v>1</v>
      </c>
      <c r="D35" s="12">
        <v>3</v>
      </c>
      <c r="E35" s="12">
        <v>3</v>
      </c>
      <c r="F35" s="12">
        <v>1</v>
      </c>
      <c r="G35" s="12">
        <v>2</v>
      </c>
      <c r="H35" s="12">
        <v>2</v>
      </c>
      <c r="I35" s="12">
        <v>1</v>
      </c>
      <c r="J35" s="12">
        <v>1</v>
      </c>
      <c r="K35" s="12">
        <v>1</v>
      </c>
      <c r="L35" s="12">
        <v>16</v>
      </c>
      <c r="M35" s="12">
        <v>9</v>
      </c>
      <c r="N35" s="12">
        <v>4</v>
      </c>
      <c r="O35" s="12">
        <v>9</v>
      </c>
      <c r="P35" s="12">
        <v>53</v>
      </c>
    </row>
    <row r="36" spans="1:16">
      <c r="A36" s="11" t="s">
        <v>22</v>
      </c>
      <c r="B36" s="11" t="s">
        <v>8</v>
      </c>
      <c r="C36" s="12" t="s">
        <v>109</v>
      </c>
      <c r="D36" s="12" t="s">
        <v>109</v>
      </c>
      <c r="E36" s="12" t="s">
        <v>109</v>
      </c>
      <c r="F36" s="12" t="s">
        <v>109</v>
      </c>
      <c r="G36" s="12" t="s">
        <v>109</v>
      </c>
      <c r="H36" s="12" t="s">
        <v>109</v>
      </c>
      <c r="I36" s="12" t="s">
        <v>109</v>
      </c>
      <c r="J36" s="12" t="s">
        <v>109</v>
      </c>
      <c r="K36" s="12" t="s">
        <v>109</v>
      </c>
      <c r="L36" s="12">
        <v>3</v>
      </c>
      <c r="M36" s="12">
        <v>2</v>
      </c>
      <c r="N36" s="12" t="s">
        <v>109</v>
      </c>
      <c r="O36" s="12">
        <v>2</v>
      </c>
      <c r="P36" s="12">
        <v>7</v>
      </c>
    </row>
    <row r="37" spans="1:16">
      <c r="A37" s="11" t="s">
        <v>23</v>
      </c>
      <c r="B37" s="13"/>
      <c r="C37" s="12" t="s">
        <v>109</v>
      </c>
      <c r="D37" s="12" t="s">
        <v>109</v>
      </c>
      <c r="E37" s="12" t="s">
        <v>109</v>
      </c>
      <c r="F37" s="12" t="s">
        <v>109</v>
      </c>
      <c r="G37" s="12" t="s">
        <v>109</v>
      </c>
      <c r="H37" s="12" t="s">
        <v>109</v>
      </c>
      <c r="I37" s="12" t="s">
        <v>109</v>
      </c>
      <c r="J37" s="12" t="s">
        <v>109</v>
      </c>
      <c r="K37" s="12" t="s">
        <v>109</v>
      </c>
      <c r="L37" s="12">
        <v>3</v>
      </c>
      <c r="M37" s="12">
        <v>2</v>
      </c>
      <c r="N37" s="12" t="s">
        <v>109</v>
      </c>
      <c r="O37" s="12">
        <v>2</v>
      </c>
      <c r="P37" s="12">
        <v>7</v>
      </c>
    </row>
    <row r="38" spans="1:16">
      <c r="A38" s="13"/>
      <c r="B38" s="13"/>
      <c r="C38" s="89">
        <v>2</v>
      </c>
      <c r="D38" s="89">
        <v>7</v>
      </c>
      <c r="E38" s="89">
        <v>9</v>
      </c>
      <c r="F38" s="89">
        <v>1</v>
      </c>
      <c r="G38" s="89">
        <v>7</v>
      </c>
      <c r="H38" s="89">
        <v>7</v>
      </c>
      <c r="I38" s="89">
        <v>11</v>
      </c>
      <c r="J38" s="89">
        <v>10</v>
      </c>
      <c r="K38" s="89">
        <v>10</v>
      </c>
      <c r="L38" s="89">
        <v>48</v>
      </c>
      <c r="M38" s="89">
        <v>59</v>
      </c>
      <c r="N38" s="89">
        <v>7</v>
      </c>
      <c r="O38" s="89">
        <v>18</v>
      </c>
      <c r="P38" s="89">
        <v>196</v>
      </c>
    </row>
    <row r="45" spans="1:16" s="20" customFormat="1"/>
  </sheetData>
  <mergeCells count="1"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BDB0-67C4-4B84-A416-2BEA7B93755A}">
  <dimension ref="A1:E14"/>
  <sheetViews>
    <sheetView tabSelected="1" workbookViewId="0">
      <selection activeCell="D18" sqref="D18"/>
    </sheetView>
  </sheetViews>
  <sheetFormatPr defaultRowHeight="15"/>
  <cols>
    <col min="1" max="1" width="24.7109375" customWidth="1"/>
    <col min="2" max="2" width="20.5703125" customWidth="1"/>
    <col min="3" max="3" width="20.42578125" customWidth="1"/>
    <col min="4" max="4" width="21.140625" customWidth="1"/>
  </cols>
  <sheetData>
    <row r="1" spans="1:5" ht="18.75">
      <c r="A1" s="23" t="s">
        <v>58</v>
      </c>
      <c r="B1" s="24"/>
    </row>
    <row r="2" spans="1:5">
      <c r="A2" s="117" t="s">
        <v>53</v>
      </c>
      <c r="B2" s="118"/>
      <c r="C2" s="118"/>
      <c r="D2" s="118"/>
      <c r="E2" s="118"/>
    </row>
    <row r="3" spans="1:5">
      <c r="A3" s="119" t="s">
        <v>54</v>
      </c>
      <c r="B3" s="118"/>
      <c r="C3" s="118"/>
      <c r="D3" s="118"/>
      <c r="E3" s="118"/>
    </row>
    <row r="4" spans="1:5">
      <c r="A4" s="14"/>
      <c r="B4" s="116" t="s">
        <v>55</v>
      </c>
      <c r="C4" s="116"/>
      <c r="D4" s="14"/>
    </row>
    <row r="5" spans="1:5">
      <c r="A5" s="14" t="s">
        <v>52</v>
      </c>
      <c r="B5" s="14" t="s">
        <v>56</v>
      </c>
      <c r="C5" s="14" t="s">
        <v>57</v>
      </c>
      <c r="D5" s="14" t="s">
        <v>6</v>
      </c>
    </row>
    <row r="6" spans="1:5">
      <c r="A6" s="1" t="s">
        <v>7</v>
      </c>
      <c r="B6" s="2">
        <v>2</v>
      </c>
      <c r="C6" s="2">
        <v>18</v>
      </c>
      <c r="D6" s="2">
        <v>20</v>
      </c>
    </row>
    <row r="7" spans="1:5">
      <c r="A7" s="1" t="s">
        <v>10</v>
      </c>
      <c r="B7" s="2">
        <v>4</v>
      </c>
      <c r="C7" s="2">
        <v>17</v>
      </c>
      <c r="D7" s="2">
        <v>21</v>
      </c>
    </row>
    <row r="8" spans="1:5">
      <c r="A8" s="1" t="s">
        <v>12</v>
      </c>
      <c r="B8" s="2">
        <v>0</v>
      </c>
      <c r="C8" s="2">
        <v>4</v>
      </c>
      <c r="D8" s="2">
        <v>4</v>
      </c>
    </row>
    <row r="9" spans="1:5">
      <c r="A9" s="1" t="s">
        <v>14</v>
      </c>
      <c r="B9" s="2">
        <v>0</v>
      </c>
      <c r="C9" s="2">
        <v>3</v>
      </c>
      <c r="D9" s="2">
        <v>3</v>
      </c>
    </row>
    <row r="10" spans="1:5">
      <c r="A10" s="1" t="s">
        <v>16</v>
      </c>
      <c r="B10" s="2">
        <v>3</v>
      </c>
      <c r="C10" s="2">
        <v>12</v>
      </c>
      <c r="D10" s="2">
        <v>15</v>
      </c>
    </row>
    <row r="11" spans="1:5">
      <c r="A11" s="1" t="s">
        <v>18</v>
      </c>
      <c r="B11" s="2">
        <v>2</v>
      </c>
      <c r="C11" s="2">
        <v>5</v>
      </c>
      <c r="D11" s="2">
        <v>7</v>
      </c>
    </row>
    <row r="12" spans="1:5">
      <c r="A12" s="1" t="s">
        <v>20</v>
      </c>
      <c r="B12" s="2">
        <v>7</v>
      </c>
      <c r="C12" s="2">
        <v>32</v>
      </c>
      <c r="D12" s="2">
        <v>39</v>
      </c>
    </row>
    <row r="13" spans="1:5">
      <c r="A13" s="1" t="s">
        <v>22</v>
      </c>
      <c r="B13" s="2">
        <v>0</v>
      </c>
      <c r="C13" s="2">
        <v>4</v>
      </c>
      <c r="D13" s="2">
        <v>4</v>
      </c>
    </row>
    <row r="14" spans="1:5" s="22" customFormat="1" ht="15.75">
      <c r="A14" s="19" t="s">
        <v>102</v>
      </c>
      <c r="B14" s="21">
        <f>SUM(B6:B13)</f>
        <v>18</v>
      </c>
      <c r="C14" s="21">
        <f>SUM(C6:C13)</f>
        <v>95</v>
      </c>
      <c r="D14" s="21">
        <f>SUM(D6:D13)</f>
        <v>113</v>
      </c>
    </row>
  </sheetData>
  <mergeCells count="3">
    <mergeCell ref="A2:E2"/>
    <mergeCell ref="A3:E3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Information</vt:lpstr>
      <vt:lpstr>KÖN TOTAL - asyl+TPD</vt:lpstr>
      <vt:lpstr>KÖN (TPD)</vt:lpstr>
      <vt:lpstr>BOENDE TOTAL (Asyl+TPD)</vt:lpstr>
      <vt:lpstr>BOENDE (TPD)</vt:lpstr>
      <vt:lpstr>ÅLDERSGRUPPER TOTAL (Asyl+TPD)</vt:lpstr>
      <vt:lpstr>ÅLDERSGRUPPER (TPD)</vt:lpstr>
      <vt:lpstr>ASYLSÖKANDE AVSLAG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 Ewa</dc:creator>
  <cp:lastModifiedBy>Jonsson Ewa</cp:lastModifiedBy>
  <dcterms:created xsi:type="dcterms:W3CDTF">2023-11-14T08:59:28Z</dcterms:created>
  <dcterms:modified xsi:type="dcterms:W3CDTF">2025-04-08T14:13:58Z</dcterms:modified>
</cp:coreProperties>
</file>