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A\Social hållbarhet\Integration\Kronoberg tillsammans\Statistik och ansvarsfördelning\"/>
    </mc:Choice>
  </mc:AlternateContent>
  <xr:revisionPtr revIDLastSave="0" documentId="13_ncr:1_{77E8F06D-4E02-499F-8E09-35C71C1FBC1A}" xr6:coauthVersionLast="47" xr6:coauthVersionMax="47" xr10:uidLastSave="{00000000-0000-0000-0000-000000000000}"/>
  <bookViews>
    <workbookView xWindow="57480" yWindow="-120" windowWidth="29040" windowHeight="15720" firstSheet="3" activeTab="7" xr2:uid="{8E27B96F-83EB-48DB-85DA-6C88FDE03F4F}"/>
  </bookViews>
  <sheets>
    <sheet name="Information" sheetId="2" r:id="rId1"/>
    <sheet name="KÖN TOTAL - asyl+TPD" sheetId="3" r:id="rId2"/>
    <sheet name="KÖN (TPD)" sheetId="4" r:id="rId3"/>
    <sheet name="BOENDE TOTAL (Asyl+TPD)" sheetId="5" r:id="rId4"/>
    <sheet name="BOENDE (TPD)" sheetId="6" r:id="rId5"/>
    <sheet name="ÅLDERSGRUPPER TOTAL (Asyl+TPD)" sheetId="7" r:id="rId6"/>
    <sheet name="ÅLDERSGRUPPER (TPD)" sheetId="8" r:id="rId7"/>
    <sheet name="ASYLSÖKANDE AVSLAG" sheetId="9" r:id="rId8"/>
  </sheets>
  <externalReferences>
    <externalReference r:id="rId9"/>
  </externalReferences>
  <definedNames>
    <definedName name="_xlchart.v5.0" hidden="1">'[1]Samordning Riket'!$A$1</definedName>
    <definedName name="_xlchart.v5.1" hidden="1">'[1]Samordning Riket'!$A$2:$A$22</definedName>
    <definedName name="_xlchart.v5.2" hidden="1">'[1]Samordning Riket'!$L$1</definedName>
    <definedName name="_xlchart.v5.3" hidden="1">'[1]Samordning Riket'!$L$2:$L$22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Q29" i="2"/>
  <c r="H29" i="2"/>
  <c r="R29" i="2"/>
  <c r="P3" i="2"/>
  <c r="P7" i="2"/>
  <c r="P9" i="2"/>
  <c r="P10" i="2"/>
  <c r="P11" i="2"/>
  <c r="P13" i="2"/>
  <c r="P29" i="2"/>
  <c r="J29" i="2"/>
  <c r="M29" i="2"/>
  <c r="L3" i="2"/>
  <c r="L7" i="2"/>
  <c r="L9" i="2"/>
  <c r="L10" i="2"/>
  <c r="L11" i="2"/>
  <c r="L13" i="2"/>
  <c r="L29" i="2"/>
  <c r="K29" i="2"/>
  <c r="I29" i="2"/>
  <c r="Q28" i="2"/>
  <c r="H28" i="2"/>
  <c r="R28" i="2"/>
  <c r="P4" i="2"/>
  <c r="P17" i="2"/>
  <c r="P21" i="2"/>
  <c r="P22" i="2"/>
  <c r="P28" i="2"/>
  <c r="J28" i="2"/>
  <c r="M28" i="2"/>
  <c r="L4" i="2"/>
  <c r="L17" i="2"/>
  <c r="L21" i="2"/>
  <c r="L22" i="2"/>
  <c r="L28" i="2"/>
  <c r="K28" i="2"/>
  <c r="I28" i="2"/>
  <c r="Q27" i="2"/>
  <c r="H27" i="2"/>
  <c r="R27" i="2"/>
  <c r="P14" i="2"/>
  <c r="P16" i="2"/>
  <c r="P20" i="2"/>
  <c r="P15" i="2"/>
  <c r="P23" i="2"/>
  <c r="P5" i="2"/>
  <c r="P27" i="2"/>
  <c r="J27" i="2"/>
  <c r="M27" i="2"/>
  <c r="L14" i="2"/>
  <c r="L16" i="2"/>
  <c r="L20" i="2"/>
  <c r="L15" i="2"/>
  <c r="L23" i="2"/>
  <c r="L5" i="2"/>
  <c r="L27" i="2"/>
  <c r="K27" i="2"/>
  <c r="I27" i="2"/>
  <c r="Q26" i="2"/>
  <c r="H26" i="2"/>
  <c r="R26" i="2"/>
  <c r="P6" i="2"/>
  <c r="P8" i="2"/>
  <c r="P18" i="2"/>
  <c r="P19" i="2"/>
  <c r="P26" i="2"/>
  <c r="J26" i="2"/>
  <c r="M26" i="2"/>
  <c r="L6" i="2"/>
  <c r="L8" i="2"/>
  <c r="L12" i="2"/>
  <c r="L18" i="2"/>
  <c r="L19" i="2"/>
  <c r="L26" i="2"/>
  <c r="K26" i="2"/>
  <c r="I26" i="2"/>
  <c r="R24" i="2"/>
  <c r="P24" i="2"/>
  <c r="M24" i="2"/>
  <c r="L24" i="2"/>
  <c r="R23" i="2"/>
  <c r="M23" i="2"/>
  <c r="R22" i="2"/>
  <c r="M22" i="2"/>
  <c r="R21" i="2"/>
  <c r="M21" i="2"/>
  <c r="R20" i="2"/>
  <c r="M20" i="2"/>
  <c r="R19" i="2"/>
  <c r="M19" i="2"/>
  <c r="R18" i="2"/>
  <c r="M18" i="2"/>
  <c r="R17" i="2"/>
  <c r="M17" i="2"/>
  <c r="R16" i="2"/>
  <c r="M16" i="2"/>
  <c r="R15" i="2"/>
  <c r="M15" i="2"/>
  <c r="R14" i="2"/>
  <c r="M14" i="2"/>
  <c r="R13" i="2"/>
  <c r="M13" i="2"/>
  <c r="R12" i="2"/>
  <c r="P12" i="2"/>
  <c r="M12" i="2"/>
  <c r="R11" i="2"/>
  <c r="M11" i="2"/>
  <c r="R10" i="2"/>
  <c r="M10" i="2"/>
  <c r="R9" i="2"/>
  <c r="M9" i="2"/>
  <c r="R8" i="2"/>
  <c r="M8" i="2"/>
  <c r="R7" i="2"/>
  <c r="M7" i="2"/>
  <c r="R6" i="2"/>
  <c r="M6" i="2"/>
  <c r="R5" i="2"/>
  <c r="M5" i="2"/>
  <c r="R4" i="2"/>
  <c r="M4" i="2"/>
  <c r="R3" i="2"/>
  <c r="M3" i="2"/>
</calcChain>
</file>

<file path=xl/sharedStrings.xml><?xml version="1.0" encoding="utf-8"?>
<sst xmlns="http://schemas.openxmlformats.org/spreadsheetml/2006/main" count="442" uniqueCount="111">
  <si>
    <t>Inskrivna per postnummer och kön</t>
  </si>
  <si>
    <t>Endast inskrivna personer 18 år eller äldre</t>
  </si>
  <si>
    <t>Kön</t>
  </si>
  <si>
    <t>Postnummer</t>
  </si>
  <si>
    <t>Kvinna</t>
  </si>
  <si>
    <t>Man</t>
  </si>
  <si>
    <t>Totaltsumma</t>
  </si>
  <si>
    <t>ALVESTA</t>
  </si>
  <si>
    <t>Övriga</t>
  </si>
  <si>
    <t>ALVESTA Summa</t>
  </si>
  <si>
    <t>LESSEBO</t>
  </si>
  <si>
    <t>LESSEBO Summa</t>
  </si>
  <si>
    <t>LJUNGBY</t>
  </si>
  <si>
    <t>LJUNGBY Summa</t>
  </si>
  <si>
    <t>MARKARYD</t>
  </si>
  <si>
    <t>MARKARYD Summa</t>
  </si>
  <si>
    <t>TINGSRYD</t>
  </si>
  <si>
    <t>TINGSRYD Summa</t>
  </si>
  <si>
    <t>UPPVIDINGE</t>
  </si>
  <si>
    <t>UPPVIDINGE Summa</t>
  </si>
  <si>
    <t>VÄXJÖ</t>
  </si>
  <si>
    <t>VÄXJÖ Summa</t>
  </si>
  <si>
    <t>ÄLMHULT</t>
  </si>
  <si>
    <t>ÄLMHULT Summa</t>
  </si>
  <si>
    <t>Inskrivna per postnummer och boendeform</t>
  </si>
  <si>
    <t>Boform</t>
  </si>
  <si>
    <t>ABO</t>
  </si>
  <si>
    <t>EBO</t>
  </si>
  <si>
    <t>Okänd</t>
  </si>
  <si>
    <t>ÖVRIGA</t>
  </si>
  <si>
    <t>Inskrivna per postnummer och åldersgrupp</t>
  </si>
  <si>
    <t>Alla åldrar</t>
  </si>
  <si>
    <t>Åldersgrupper</t>
  </si>
  <si>
    <t>0 år</t>
  </si>
  <si>
    <t>1-2 år</t>
  </si>
  <si>
    <t>3-5 år</t>
  </si>
  <si>
    <t>6 år</t>
  </si>
  <si>
    <t>7-9 år</t>
  </si>
  <si>
    <t>10-12 år</t>
  </si>
  <si>
    <t>13-15 år</t>
  </si>
  <si>
    <t>16-17 år</t>
  </si>
  <si>
    <t>18-19 år</t>
  </si>
  <si>
    <t>20-35 år</t>
  </si>
  <si>
    <t>36-59 år</t>
  </si>
  <si>
    <t>60-64 år</t>
  </si>
  <si>
    <t>65+ år</t>
  </si>
  <si>
    <t>1. KÖN TOTAL - både asylsökande och TPD</t>
  </si>
  <si>
    <t>3. BOENDE TOTALT - både asylsökande och TPD</t>
  </si>
  <si>
    <t>4. BOENDE ENBART TPD</t>
  </si>
  <si>
    <t>5. ÅLDERSGRUPPER TOTALT - både asylsökande och TPD</t>
  </si>
  <si>
    <t>6. ÅLDERSGRUPPER ENBART TPD</t>
  </si>
  <si>
    <t>2. KÖN ENBART TPD</t>
  </si>
  <si>
    <t>Kommun</t>
  </si>
  <si>
    <t>Inskrivna per län och kommun</t>
  </si>
  <si>
    <t>Endast inskrivna 18 år eller äldre med ett avslag som första stängande beslut i ett asylärende</t>
  </si>
  <si>
    <t>Kategori_Lst</t>
  </si>
  <si>
    <t>Avslag Laga kraft</t>
  </si>
  <si>
    <t>Avslag ej Laga kraft</t>
  </si>
  <si>
    <t>KRONOBERG SUMMA</t>
  </si>
  <si>
    <t>7. AVSLAG ENBART ASYLSÖKANDE</t>
  </si>
  <si>
    <t>Län</t>
  </si>
  <si>
    <t>vuxna totalt*</t>
  </si>
  <si>
    <t>Nyanlända totalt senaste 24 mån (per den 7:e)**</t>
  </si>
  <si>
    <t>vuxna MFD</t>
  </si>
  <si>
    <r>
      <t>Förändring MFD sedan</t>
    </r>
    <r>
      <rPr>
        <sz val="9"/>
        <color rgb="FFFFFFFF"/>
        <rFont val="Arial"/>
        <family val="2"/>
      </rPr>
      <t xml:space="preserve"> förra månaden</t>
    </r>
  </si>
  <si>
    <t>Vuxna asyl sökande</t>
  </si>
  <si>
    <t>andel MFD (vuxna)</t>
  </si>
  <si>
    <t>Alla åldrar Totalt</t>
  </si>
  <si>
    <t>Alla åldrar MFD</t>
  </si>
  <si>
    <t>Alla åldrar asyl sökande</t>
  </si>
  <si>
    <t>Totalt angivna aktivitets platser ****</t>
  </si>
  <si>
    <t>Aktivitets platser/ person</t>
  </si>
  <si>
    <t>Karta Samordning alla aktiviteter med platser inlagda i SharePoint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</si>
  <si>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</si>
  <si>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</si>
  <si>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</si>
  <si>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</si>
  <si>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</si>
  <si>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</si>
  <si>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</si>
  <si>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</si>
  <si>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</si>
  <si>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</si>
  <si>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</si>
  <si>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</si>
  <si>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</si>
  <si>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</si>
  <si>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</si>
  <si>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</si>
  <si>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</si>
  <si>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</si>
  <si>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</si>
  <si>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</si>
  <si>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</si>
  <si>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RIKET *</t>
  </si>
  <si>
    <t>Nod</t>
  </si>
  <si>
    <t>vuxna totalt</t>
  </si>
  <si>
    <r>
      <rPr>
        <b/>
        <sz val="9.5"/>
        <color rgb="FF000000"/>
        <rFont val="Albany AMT"/>
      </rPr>
      <t>15</t>
    </r>
    <r>
      <rPr>
        <sz val="11"/>
        <color theme="1"/>
        <rFont val="Calibri"/>
        <family val="2"/>
        <scheme val="minor"/>
      </rPr>
      <t xml:space="preserve"> län har 1 plats/person eller mer</t>
    </r>
  </si>
  <si>
    <t>Nord</t>
  </si>
  <si>
    <t xml:space="preserve">Öst </t>
  </si>
  <si>
    <t>Väst</t>
  </si>
  <si>
    <t>Syd</t>
  </si>
  <si>
    <r>
      <rPr>
        <b/>
        <u/>
        <sz val="9"/>
        <color rgb="FF000000"/>
        <rFont val="Albany AMT"/>
      </rPr>
      <t>3</t>
    </r>
    <r>
      <rPr>
        <b/>
        <sz val="9"/>
        <color rgb="FF000000"/>
        <rFont val="Albany AMT"/>
      </rPr>
      <t xml:space="preserve"> noder</t>
    </r>
    <r>
      <rPr>
        <sz val="9"/>
        <color rgb="FF000000"/>
        <rFont val="Albany AMT"/>
      </rPr>
      <t xml:space="preserve"> har</t>
    </r>
  </si>
  <si>
    <t>* vuxna totalt har minskat med</t>
  </si>
  <si>
    <t>personer sedan december månad 2024.</t>
  </si>
  <si>
    <t>** från Mivs hemsida</t>
  </si>
  <si>
    <t>data kommer den 7:e!</t>
  </si>
  <si>
    <t>1 plats/pers</t>
  </si>
  <si>
    <t>****Grå siffror indikerar att samma antal aktivitetsplatser angivits totalt i länet som månaden innan</t>
  </si>
  <si>
    <t>eller mer</t>
  </si>
  <si>
    <t>KRONOBERGS LÄN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</si>
</sst>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0"/>
    <numFmt numFmtId="165" formatCode="0.0"/>
  </numFmts>
  <fonts count="35">
    <font>
      <sz val="11"/>
      <color theme="1"/>
      <name val="Calibri"/>
      <family val="2"/>
      <scheme val="minor"/>
    </font>
    <font>
      <b/>
      <sz val="9.5"/>
      <color rgb="FF112277"/>
      <name val="Albany AMT"/>
    </font>
    <font>
      <b/>
      <sz val="14"/>
      <color theme="1"/>
      <name val="Calibri"/>
      <family val="2"/>
      <scheme val="minor"/>
    </font>
    <font>
      <b/>
      <sz val="12"/>
      <color rgb="FF000000"/>
      <name val="Helvetica"/>
      <family val="2"/>
    </font>
    <font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Helvetic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A6A6A6"/>
      <name val="Arial"/>
      <family val="2"/>
    </font>
    <font>
      <sz val="9"/>
      <color indexed="9"/>
      <name val="Arial"/>
      <family val="2"/>
    </font>
    <font>
      <sz val="9"/>
      <color rgb="FFFFFFFF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lbany AMT"/>
    </font>
    <font>
      <b/>
      <sz val="11"/>
      <color theme="2" tint="-0.89999084444715716"/>
      <name val="Calibri"/>
      <family val="3"/>
      <scheme val="minor"/>
    </font>
    <font>
      <sz val="9.5"/>
      <color theme="0" tint="-0.499984740745262"/>
      <name val="Albany AMT"/>
    </font>
    <font>
      <b/>
      <sz val="11"/>
      <color rgb="FFFF0000"/>
      <name val="Calibri"/>
      <family val="3"/>
      <scheme val="minor"/>
    </font>
    <font>
      <sz val="9.5"/>
      <name val="Albany AMT"/>
    </font>
    <font>
      <b/>
      <sz val="9.5"/>
      <color rgb="FF000000"/>
      <name val="Albany AMT"/>
    </font>
    <font>
      <sz val="9.5"/>
      <color rgb="FFFF0000"/>
      <name val="Albany AMT"/>
    </font>
    <font>
      <sz val="9"/>
      <color rgb="FF000000"/>
      <name val="Albany AMT"/>
    </font>
    <font>
      <b/>
      <u/>
      <sz val="9"/>
      <color rgb="FF000000"/>
      <name val="Albany AMT"/>
    </font>
    <font>
      <b/>
      <sz val="9"/>
      <color rgb="FF000000"/>
      <name val="Albany AMT"/>
    </font>
    <font>
      <b/>
      <sz val="9.5"/>
      <color rgb="FFFF0000"/>
      <name val="Albany AMT"/>
    </font>
    <font>
      <sz val="9.5"/>
      <color theme="1" tint="0.499984740745262"/>
      <name val="Albany AMT"/>
    </font>
    <font>
      <b/>
      <sz val="12"/>
      <color rgb="FF000000"/>
      <name val="Arial"/>
      <family val="2"/>
    </font>
    <font>
      <b/>
      <sz val="12"/>
      <color rgb="FFFF0000"/>
      <name val="Calibri"/>
      <family val="3"/>
      <scheme val="minor"/>
    </font>
    <font>
      <b/>
      <sz val="12"/>
      <color rgb="FF000000"/>
      <name val="Albany AMT"/>
    </font>
    <font>
      <b/>
      <sz val="12"/>
      <color theme="0" tint="-0.499984740745262"/>
      <name val="Albany AMT"/>
    </font>
  </fonts>
  <fills count="22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CCCCFF"/>
      </bottom>
      <diagonal/>
    </border>
    <border>
      <left style="thin">
        <color indexed="3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41">
    <xf numFmtId="0" fontId="0" fillId="0" borderId="0" xfId="0"/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right"/>
    </xf>
    <xf numFmtId="0" fontId="0" fillId="0" borderId="1" xfId="0" applyBorder="1"/>
    <xf numFmtId="164" fontId="9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8" fillId="0" borderId="1" xfId="0" applyFont="1" applyBorder="1"/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0" fillId="0" borderId="2" xfId="0" applyBorder="1"/>
    <xf numFmtId="0" fontId="1" fillId="3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164" fontId="0" fillId="4" borderId="3" xfId="0" applyNumberForma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11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left" wrapText="1"/>
    </xf>
    <xf numFmtId="0" fontId="2" fillId="0" borderId="1" xfId="0" applyFont="1" applyFill="1" applyBorder="1"/>
    <xf numFmtId="0" fontId="9" fillId="4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1" fillId="4" borderId="3" xfId="0" applyFont="1" applyFill="1" applyBorder="1" applyAlignment="1">
      <alignment horizontal="left"/>
    </xf>
    <xf numFmtId="0" fontId="9" fillId="0" borderId="0" xfId="0" applyFont="1"/>
    <xf numFmtId="164" fontId="11" fillId="0" borderId="1" xfId="0" applyNumberFormat="1" applyFont="1" applyFill="1" applyBorder="1" applyAlignment="1">
      <alignment horizontal="right"/>
    </xf>
    <xf numFmtId="0" fontId="4" fillId="0" borderId="0" xfId="0" applyFont="1"/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 wrapText="1"/>
    </xf>
    <xf numFmtId="49" fontId="14" fillId="5" borderId="4" xfId="0" applyNumberFormat="1" applyFont="1" applyFill="1" applyBorder="1" applyAlignment="1">
      <alignment horizontal="left"/>
    </xf>
    <xf numFmtId="49" fontId="14" fillId="5" borderId="5" xfId="0" applyNumberFormat="1" applyFont="1" applyFill="1" applyBorder="1" applyAlignment="1">
      <alignment horizontal="left" vertical="center" wrapText="1"/>
    </xf>
    <xf numFmtId="49" fontId="15" fillId="6" borderId="6" xfId="0" applyNumberFormat="1" applyFont="1" applyFill="1" applyBorder="1" applyAlignment="1">
      <alignment horizontal="left" wrapText="1"/>
    </xf>
    <xf numFmtId="49" fontId="16" fillId="7" borderId="7" xfId="0" applyNumberFormat="1" applyFont="1" applyFill="1" applyBorder="1" applyAlignment="1">
      <alignment horizontal="left" vertical="center" wrapText="1"/>
    </xf>
    <xf numFmtId="49" fontId="14" fillId="8" borderId="5" xfId="0" applyNumberFormat="1" applyFont="1" applyFill="1" applyBorder="1" applyAlignment="1">
      <alignment horizontal="left" vertical="center" wrapText="1"/>
    </xf>
    <xf numFmtId="49" fontId="14" fillId="9" borderId="5" xfId="0" applyNumberFormat="1" applyFont="1" applyFill="1" applyBorder="1" applyAlignment="1">
      <alignment horizontal="left" vertical="center" wrapText="1"/>
    </xf>
    <xf numFmtId="49" fontId="14" fillId="9" borderId="8" xfId="0" applyNumberFormat="1" applyFont="1" applyFill="1" applyBorder="1" applyAlignment="1">
      <alignment horizontal="center" vertical="center" wrapText="1"/>
    </xf>
    <xf numFmtId="49" fontId="14" fillId="9" borderId="9" xfId="0" applyNumberFormat="1" applyFont="1" applyFill="1" applyBorder="1" applyAlignment="1">
      <alignment horizontal="center" vertical="center" wrapText="1"/>
    </xf>
    <xf numFmtId="49" fontId="14" fillId="9" borderId="1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1" fontId="20" fillId="0" borderId="11" xfId="1" applyNumberFormat="1" applyFont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5" fontId="0" fillId="13" borderId="11" xfId="0" applyNumberFormat="1" applyFill="1" applyBorder="1" applyAlignment="1">
      <alignment horizontal="center" vertical="center"/>
    </xf>
    <xf numFmtId="0" fontId="18" fillId="1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" fontId="22" fillId="0" borderId="11" xfId="1" applyNumberFormat="1" applyFon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14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9" fontId="19" fillId="0" borderId="1" xfId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165" fontId="0" fillId="14" borderId="1" xfId="0" applyNumberFormat="1" applyFill="1" applyBorder="1" applyAlignment="1">
      <alignment horizontal="center" vertical="center"/>
    </xf>
    <xf numFmtId="9" fontId="19" fillId="13" borderId="1" xfId="1" applyFon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9" fontId="19" fillId="16" borderId="1" xfId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14" borderId="12" xfId="0" applyNumberFormat="1" applyFill="1" applyBorder="1" applyAlignment="1">
      <alignment horizontal="center" vertical="center"/>
    </xf>
    <xf numFmtId="0" fontId="18" fillId="17" borderId="12" xfId="0" applyFont="1" applyFill="1" applyBorder="1" applyAlignment="1">
      <alignment vertical="center"/>
    </xf>
    <xf numFmtId="0" fontId="18" fillId="18" borderId="12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/>
    </xf>
    <xf numFmtId="0" fontId="18" fillId="19" borderId="13" xfId="0" applyFont="1" applyFill="1" applyBorder="1" applyAlignment="1">
      <alignment horizontal="center" vertical="center"/>
    </xf>
    <xf numFmtId="1" fontId="22" fillId="15" borderId="11" xfId="1" applyNumberFormat="1" applyFont="1" applyFill="1" applyBorder="1" applyAlignment="1">
      <alignment horizontal="center" vertical="center"/>
    </xf>
    <xf numFmtId="0" fontId="18" fillId="18" borderId="14" xfId="0" applyFont="1" applyFill="1" applyBorder="1" applyAlignment="1">
      <alignment horizontal="center" vertical="center"/>
    </xf>
    <xf numFmtId="9" fontId="18" fillId="18" borderId="12" xfId="1" applyFont="1" applyFill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/>
    </xf>
    <xf numFmtId="165" fontId="18" fillId="17" borderId="15" xfId="0" applyNumberFormat="1" applyFont="1" applyFill="1" applyBorder="1" applyAlignment="1">
      <alignment horizontal="center" vertical="center"/>
    </xf>
    <xf numFmtId="49" fontId="14" fillId="5" borderId="4" xfId="0" applyNumberFormat="1" applyFont="1" applyFill="1" applyBorder="1" applyAlignment="1">
      <alignment horizontal="left" vertical="center"/>
    </xf>
    <xf numFmtId="49" fontId="14" fillId="5" borderId="5" xfId="0" applyNumberFormat="1" applyFont="1" applyFill="1" applyBorder="1" applyAlignment="1">
      <alignment horizontal="left" wrapText="1"/>
    </xf>
    <xf numFmtId="49" fontId="14" fillId="5" borderId="5" xfId="0" applyNumberFormat="1" applyFont="1" applyFill="1" applyBorder="1" applyAlignment="1">
      <alignment horizontal="right" wrapText="1"/>
    </xf>
    <xf numFmtId="49" fontId="14" fillId="5" borderId="5" xfId="0" applyNumberFormat="1" applyFont="1" applyFill="1" applyBorder="1" applyAlignment="1">
      <alignment horizontal="center" wrapText="1"/>
    </xf>
    <xf numFmtId="49" fontId="14" fillId="8" borderId="5" xfId="0" applyNumberFormat="1" applyFont="1" applyFill="1" applyBorder="1" applyAlignment="1">
      <alignment horizontal="left" wrapText="1"/>
    </xf>
    <xf numFmtId="0" fontId="0" fillId="13" borderId="8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wrapText="1"/>
    </xf>
    <xf numFmtId="0" fontId="18" fillId="13" borderId="17" xfId="0" applyFont="1" applyFill="1" applyBorder="1" applyAlignment="1">
      <alignment vertical="center"/>
    </xf>
    <xf numFmtId="0" fontId="0" fillId="13" borderId="11" xfId="0" applyFill="1" applyBorder="1" applyAlignment="1">
      <alignment horizontal="center" vertical="center"/>
    </xf>
    <xf numFmtId="0" fontId="25" fillId="13" borderId="11" xfId="0" applyFont="1" applyFill="1" applyBorder="1" applyAlignment="1">
      <alignment horizontal="center" vertical="center"/>
    </xf>
    <xf numFmtId="9" fontId="19" fillId="13" borderId="11" xfId="1" applyFont="1" applyFill="1" applyBorder="1" applyAlignment="1">
      <alignment horizontal="center" vertical="center"/>
    </xf>
    <xf numFmtId="165" fontId="24" fillId="13" borderId="18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165" fontId="24" fillId="2" borderId="20" xfId="0" applyNumberFormat="1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165" fontId="24" fillId="13" borderId="20" xfId="0" applyNumberFormat="1" applyFont="1" applyFill="1" applyBorder="1" applyAlignment="1">
      <alignment horizontal="center" vertical="center"/>
    </xf>
    <xf numFmtId="0" fontId="18" fillId="13" borderId="21" xfId="0" applyFont="1" applyFill="1" applyBorder="1" applyAlignment="1">
      <alignment vertical="center"/>
    </xf>
    <xf numFmtId="0" fontId="0" fillId="13" borderId="22" xfId="0" applyFill="1" applyBorder="1" applyAlignment="1">
      <alignment horizontal="center" vertical="center"/>
    </xf>
    <xf numFmtId="0" fontId="25" fillId="13" borderId="22" xfId="0" applyFont="1" applyFill="1" applyBorder="1" applyAlignment="1">
      <alignment horizontal="center" vertical="center"/>
    </xf>
    <xf numFmtId="9" fontId="19" fillId="13" borderId="22" xfId="1" applyFont="1" applyFill="1" applyBorder="1" applyAlignment="1">
      <alignment horizontal="center" vertical="center"/>
    </xf>
    <xf numFmtId="165" fontId="24" fillId="13" borderId="23" xfId="0" applyNumberFormat="1" applyFont="1" applyFill="1" applyBorder="1" applyAlignment="1">
      <alignment horizontal="center" vertical="center"/>
    </xf>
    <xf numFmtId="0" fontId="26" fillId="13" borderId="24" xfId="0" applyFont="1" applyFill="1" applyBorder="1" applyAlignment="1">
      <alignment horizontal="center" vertical="top" wrapText="1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29" fillId="2" borderId="26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2" borderId="26" xfId="0" applyFill="1" applyBorder="1"/>
    <xf numFmtId="0" fontId="0" fillId="2" borderId="27" xfId="0" applyFill="1" applyBorder="1"/>
    <xf numFmtId="0" fontId="0" fillId="0" borderId="28" xfId="0" applyBorder="1"/>
    <xf numFmtId="0" fontId="13" fillId="2" borderId="28" xfId="2" applyFill="1" applyBorder="1" applyAlignment="1">
      <alignment vertical="center"/>
    </xf>
    <xf numFmtId="0" fontId="13" fillId="2" borderId="0" xfId="2" applyFill="1" applyBorder="1" applyAlignment="1">
      <alignment vertical="center"/>
    </xf>
    <xf numFmtId="0" fontId="23" fillId="2" borderId="0" xfId="2" applyFont="1" applyFill="1" applyBorder="1" applyAlignment="1">
      <alignment vertical="center"/>
    </xf>
    <xf numFmtId="0" fontId="13" fillId="2" borderId="29" xfId="2" applyFill="1" applyBorder="1" applyAlignment="1">
      <alignment vertical="center"/>
    </xf>
    <xf numFmtId="0" fontId="0" fillId="13" borderId="24" xfId="0" applyFill="1" applyBorder="1" applyAlignment="1">
      <alignment horizontal="left"/>
    </xf>
    <xf numFmtId="0" fontId="0" fillId="2" borderId="0" xfId="0" applyFill="1" applyAlignment="1">
      <alignment vertical="center"/>
    </xf>
    <xf numFmtId="0" fontId="30" fillId="2" borderId="30" xfId="0" applyFont="1" applyFill="1" applyBorder="1" applyAlignment="1">
      <alignment horizontal="left" vertical="center"/>
    </xf>
    <xf numFmtId="0" fontId="30" fillId="2" borderId="31" xfId="0" applyFont="1" applyFill="1" applyBorder="1" applyAlignment="1">
      <alignment horizontal="left" vertical="center"/>
    </xf>
    <xf numFmtId="0" fontId="30" fillId="2" borderId="32" xfId="0" applyFont="1" applyFill="1" applyBorder="1" applyAlignment="1">
      <alignment horizontal="left" vertical="center"/>
    </xf>
    <xf numFmtId="0" fontId="0" fillId="13" borderId="11" xfId="0" applyFill="1" applyBorder="1" applyAlignment="1">
      <alignment horizontal="left"/>
    </xf>
    <xf numFmtId="0" fontId="31" fillId="21" borderId="1" xfId="0" applyFont="1" applyFill="1" applyBorder="1" applyAlignment="1">
      <alignment vertical="center"/>
    </xf>
    <xf numFmtId="0" fontId="11" fillId="21" borderId="1" xfId="0" applyFont="1" applyFill="1" applyBorder="1" applyAlignment="1">
      <alignment horizontal="center" vertical="center"/>
    </xf>
    <xf numFmtId="1" fontId="32" fillId="21" borderId="11" xfId="1" applyNumberFormat="1" applyFont="1" applyFill="1" applyBorder="1" applyAlignment="1">
      <alignment horizontal="center" vertical="center"/>
    </xf>
    <xf numFmtId="9" fontId="33" fillId="21" borderId="1" xfId="1" applyFont="1" applyFill="1" applyBorder="1" applyAlignment="1">
      <alignment horizontal="center" vertical="center"/>
    </xf>
    <xf numFmtId="0" fontId="34" fillId="21" borderId="1" xfId="0" applyFont="1" applyFill="1" applyBorder="1" applyAlignment="1">
      <alignment horizontal="center" vertical="center"/>
    </xf>
    <xf numFmtId="165" fontId="11" fillId="21" borderId="1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right"/>
    </xf>
  </cellXfs>
  <cellStyles count="3">
    <cellStyle name="Hyperlä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txData>
          <cx:v>februari 2025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februari 2025</a:t>
          </a:r>
        </a:p>
      </cx:txPr>
    </cx:title>
    <cx:plotArea>
      <cx:plotAreaRegion>
        <cx:series layoutId="regionMap" uniqueId="{64AFD174-35D0-423C-877B-99A8B6A77F5B}">
          <cx:tx>
            <cx:txData>
              <cx:f>_xlchart.v5.2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1HxZchy5suVWyvTdwcIYAK69arNCROTM5KjxJ4ykqJgDMSDG79tbqBXc3kJtQBtrT+lKl0yyVFZ6
9cxaP5SYiAHAgbsfP+7J/7ob/3GX3980P41FXrb/uBt/eRFbW/3j55/bu/i+uGlPiuSuMa35YE/u
TPGz+fAhubv/+X1zMyRl9DNBmP18F9809n588b//C54W3ZudubuxiSkvuvtmurxvu9y23xh7duin
m/dFUvpJa5vkzuJfXuhdsF3vl8GLn+5Lm9jpeqruf3nx6KoXP/18/Kwn7/0ph6nZ7j3cy90TIqnL
KeGKCEEZe/FTbsro38OYn2CpiIsZdZlLGCJfXr2/KeB2nd9nsAX3P+Uf/1V+GXpuVp/mdPP+fXPf
trCsT/8+uf3RQp6M3pmutIe9jGBbf3lx1d83SXT/4qekNd7nIc8clnQF2wN78PNjHJ58ALtydMkD
qI638M+GniDl/7r79XL/67e25K8B5aITxZUSLlYukQq5gMRDoNgJZcKVFEY451i4X179GSj/Jr9p
ypv2O4E6uv0IqKPRHwqozcff9tuPv52DWX3ZsefO718Di4sTTilShCkphCJKHIPFkJCUKxdRKbEE
o/ts0J/B2nz8vcw+/l6BZX0ZeG5Oz9vUo5uPgHo09kPBtDy73v2697+1HX8ZIiaFyxXjjDIuEH0M
kTzhGEkpMAOrc5E6gmhpbH5Tvv/WfJ6H5+uNR9B8/fyHgmX76+7018tv7cJfRoWA85KcgHkQRPGR
l3NPEIeAxDHDLsL84AQfGs72Ji8gjH9fMHp08xE6j8Z+KISWH//5ahfos8u/0b25+IQxsA3OiCDs
s3E8jEUHTqEo2BUB00LyCKTlx3/1+f2tab7DuT289wiih0M/FEKrX3d/s2tzT5TLEFZC8AMfIPyx
ayMnkh7MBzMiJYQp/NiIVjf5wbV9L1U4uv0IpaPRHwqozcd/nv7NUcilJ4QLgbAU9HmiAC4QE4UI
chVSWD6GavPxX8V3xqEHtx5B9GDkh4Jne3m2P9PB3+noIDsSimHBsGIU6BqF/X/o6NgJFxCFXC6x
IC4SRyRh25jS3N430ffa0pMHHEH1ZPyHAuzjb1fXANfH3/5mo+LyBLJVLpWrMHYJRuoxavzEdYUS
jAmCDpcdGdXH31oLmH38/Tst6/j+I8yOh38wyC4DfXn2xQs9l5X8RcKnTigX3IUoJIWSkjyxMCWw
QkhRBYbI0FFa+/G35v62Md+az/M0/OuNT9D59wN/KFj2Z5eX+uz6Oth/ayf+GjIusAguIXUVRDFF
sHyMDEEnSB4YxFeq/uXVn3PYvWmaW2Ptffm9zu/pE46wenrBDwXa1fbj/9n/nVIeB8AI4RxUB0Qo
Ow5W9IQrgVyMuSDEfZI7XWUf/28JctofK4vPW9KX+47A+fLxjwXJ9Zm3XZ3tTr+1DX/NjLg6YQL8
F3AEiQ8SHXiwhxRCnmDIdZXCrjoYmQCu/jCjvbLmLotNXnz5+DmX+wfA/OfWY2z+M/JjwfPxNz+4
PP11/zfnSwpcGRWcMwV5EcSYJ6KDK5nEyKUSEl7QyL9g8dnTXX38/f19U9yU3ycIHd1+DNXjh/9Q
cL08P78CGfzLbj13cv+aLYEGjpjkoJkKLkBcIEdAgeoqECdKQS7FgC0cJbYvq6oFGfw75aHHdx/B
9Hjwh0Lp1cd/Xp7+7QYFZgLyEMagf1PEjuRveoI5kYhRwVzFJDkyqFcf/9UU32dMD249QujByI8G
zyFL+tvZHTuRrsAEqnpMAhBHEpE4kYQqBgGJgdIHlvbFiD+7PNjMQ4703+N3zz7kKWpPX/Qj4ndg
6H+vkYF0hBF1KRSQgNRxIHyPiYUAZQnEWQbs/ZN28dTIDjtbAk3/76h9/wbx+DHPw3h81Y8H5P8E
9xBMMMKRUM+VodwT7EJ5HiwQgb+EYtUzhvjd1OMTeF/vfg6zr4M/HlSXv/50kJaAgPytZUPQlqAu
CF6RYHrwoEfaEmjrwD+4ki6IhZ/Z/kM6/2nHmxuY2e8WqMj3FBCfecRzyD1+yf/X8P3R5B5moo+u
+Ys9Lu4BFAxleBeRzwWRx54SRF7KqQQlkH2qmBzRxq+NJn88nz9IwL50qDya/P9458ofd7V8bQTy
b+xN8KmD6EFjy7dHPy0R+pqObv2GXPDvofX7X14IBqULFwSkr71Jh8c8SnT/I+Z88XCPbry/ae0v
Lwg7ATn3UJYnCvCiB+l2uD+MQKMShd4Y6KgAadf9lEZDtLHxLy9cyO4+lcBa0336nUMNGYwTxF8o
+mMojn1Z2rnJp8iUX/fh37//VHbFuUlK28JrgAhVny/7ND0EsuWhhAYvBfVfQvYI43c3l9C5cbj6
fzHr9nmlBhskU+iVmPNlLeNgsAqv56TMtO2iNcZDojPwJkEcjENoFpjlnfdgs56ZCAFKfTwRBWf8
0KYFawJG8HgiaWY5ysO0CXBPFryJloljdMSnRLtNuaqm5F1ComXXxIMvybRM7ThrGxeTxnG1rPvu
KouYb/LkPm/a2SuiToe0XMdZs6TCLzIS1Ja96jC9DOG5zjwOujVD5f/JKsB7PlkFgTYzSqCyDA4U
wt3D7VRinFRv2yZQ1l6l6TtRZV7Ium1uo0Fn4ZzqCE+TdqLkVuLcizApNBnolVvBFqu9KwLZlZUu
FZI6JcOODOHrJk7XoRJvJsSXbtIGPe8XPR10P4cvSS7edG0W608/vr0Y+txiONRhGZx9TkEEerwY
6+BsyExpg6FqA0Fz3ZvinLIzZ1imlfNhynOpuYjXWRxdRJm64ZTtCie8JFn1qpz616qobmyl4Owk
ZhHW1Zuxn+6MKYOppZegpL8LM3krHeNnNA94kXizihdxN/htmrxzh8jqtppf2anax4S8rbnzxhKa
6am0nttMa6cxl99eMT6c9iNrUBzkLgiNGNI+ejikD6yhQqUyIk7BGiLxMpdlpAtJz4si8suCdtpO
Y6jrVMW6DWdfyWJl+PBmdAeqDU2v2t75kwmRw6l/MiEozB1qrIfeuANEDyaUC2bzPq1tkOPxVM74
VUO7le32dK7esrA9s4V9fdjZzHZvLD2LCnk2TXJHyHTWVuGqEpOXVNjrW3fFsm6XoPC2N+rPZnk4
CMezBLt1D+oFA3pxNMuEIRa6pLBBh8VbXpdU85EvqzS/j3OxrMYxEM34AXVlrMFXbXuYHWry3TgN
QVpU5/HAL6VctANb42KO9Qh9gLhp9LfBPeQTT2fJKegr4PXUE9ucGW7mpI5tQMt4l6gm0lmfLFRH
wc9M7My1uT+zpdPXlZ4b+UHYGU4uVpdj6OjEmNMkcj8kQzJp0ueLqEDLrlBW571ah3G8jmarwzFf
dXAywt68ErG8UxG5Hnl3mjr1YpiSN2AsPlbxbVORUzm2V99eoHzOhQJvA/oGdECgQynq4WGBPNlF
g2FNYKZNTkzhRcx9xdiYaEKT7TiXgRt+mPB2HovLSIrZrx0aapVh3aco1GGS3lRxciGIWSFVvq3V
2GgEfstkzE+477jzxqnKpSK7fDCFTrNxK3n5StI01ypyg3yykRY0LPyRDYu4DQvdDqT0xjjd93AK
XWPPuoFuhuHKVKTVXVZ5Ln3VyewKC36aCmfJprjRKTJeVJfXsnDhRMW3yFZ3Ra4Ci0oHLI8uqixq
vbFuX7ZJFOtGJLFG4z6W6J10up3AptEFBIw5HQMi3Vxb4wA4yvpdlXpxVCzlVVIWH4h8G9LwTk1u
5bEBXNM8rkfrvpVRQnxcql2PXFdD1J48M2datArrRpaJFzXZ7YD+JAIemiafnE8IxoIe2i4RP7S1
PIQvtQbXKAubYOrEq96VH6YKLywfco+jV4C6Aj9az94wqBXr6tQrRd97ebLNbGSCNpdIF6LyFUWJ
P7gx07U5t9U1ibLUl+WQ+IKOV2PWj17Lq1QrWmyrvux0nHTLpAVM8Rx5Q1d5Da/eZ7m9p517Fkc4
9YaoK/VUzOcmh+2T1Q6V4YewWeO5/sAHeaEy+pZzExwcUcTR+wGxdcTMoFlCFhAmRz0cNlJiruU8
3lpVXw5xdymq4RZFrlZWBoZTryTY9eq+V34sF7JW0bJI+Gm3Zuy2B6zzyn1l4+xiSPNRm2iuNW3N
zSdUhzz2hmlvOhYAddq0nfMmonIRV+2atZUuKnR3YAA069mfOJXn+JM6dDNjkApdWMtRxEgGl/ed
dBt4uHNRdqlf5vQ8EWWqIf/K9OA2G9rhBRnsaVu2iyzOIKZ34k+mQaAI8+TsKCJB+wdmcPjP47Mj
MtGghHcQpsPZq0sn0/NESBDzcB1Wda6jaL6ay7XlTeiL1NlF0+z4PLdZAF4dg602uY6nxA+pmHTh
RLlOZyfUed1sP300lPWsq7B82XCzsIjeiooWOncJFHS/cmY4Hwd++oiPPg14n4rllB56+qFr9ciH
mToxlY1hIWNidDFni1AU4KOdRdurQCadJ2N6hdAYRM6wCN0q+Pb7n7pQKGRBiyZ0XTAMvuHo9XnX
FbZvsAlKRwZFY7aU4PNc9auqzU47pzr/9usOj3scOA+vk5BuQ1UTA298DFuXEYHddjSBqfpt1l5G
+W3l0IVsm73DnW3exe+//UL8zP4+euORk5FDVYs5nkzgNGng8O4ic+abw0IPxqvcsvFSB6V64rPX
lPVVMjj5n/i5Z84qLBpDcyy0VkKPCzriyDHLR9dRMIVmHq9kR161PAsyMQtdNMLRjfoQjojqviPn
ZYchorjpdmpqpF13OCvc/iJu3TOQLy5IlQcqMntYkvDqOvQSO18wMi7xMO9wNLU6doZdwUMol37r
kD6LGgXpGQo1QCQ++YQHpEyJPKlDO5ggw7mv8vHDiNakbv3RwpF1koWbhtCB8q03QvZw2JUnR4VC
gfzQZ+LyY8OYBE1dPvQm4ClZRbUJdSu6aNNNY7Jo2LCcR5Qt7eTyTZEm/lwN46WaisxzMo7BU6tr
katimUcd2WRUGMideqGxwCJAM1oYp+z9OS/XbsHrazebbrG9gtBBNiJ9q9pCbFlv5XJ2okJXQ5Ot
w9R9h4dKLOgwDhsuAoYgaFqHdSv4RoEb9E4uF30xpl4/E7lpWZJpmdF0HcmK7qnDqkWUyn0/foh5
Oi9a5JA1SjMdGTQF0NDuLPjYossavlckxws3jIaNsnUTxA4TS9WuZTHFXkLcbsFFWCzLIUw1Ck20
aPgIIaMltc45qyCl4Gad1cho2ki7Re3gZ02drogZeVBNDdtCtJqWNBZ5YFz2rqyH7Kw3PqrH7DKb
XXVq0mkzjtVp0VbNPplItBszQXxRTdwrTPaKNS5aRUBud33pGj21ZhWGhq/IVFw2CDebOIanzPPc
BiRKjddUdIXnFn3+PGZ+ZovmnI+zOK/h8PRF6TvNKXFbupSUOTqK68gfSZ4uqGi8GQLuoorT2C+x
E23D2cTbwfVTJ5u2dTdf83h2TqscaVNI320QBOJo9IqCzvtsohGE7ygolVW6Gxq1Kes3FJf3qk7d
dSXyDTLS2RvkTjsjqgWVkK6y/NqaEU5OP1cay6LWTh0W67R9g13RapLk4/UwzLqk79J55ptoAs+J
BE50xQ0+Hcak1XkifBvG9iIZtWRj6PcibrZtSZflIfsrRrvncXLPeUWWSDrxEveQKbNqiaO83sY1
5ltTW7KYiAILQyTf0Ry9TKcZznhbGz92bYBaDOnxzIrVHANvhBzPIyA3XBLX3Q1JH2/VuCkKZ/Yk
anu/p066BpczBkkVzgEuL1tgLBc8S1/mLbLrQVYvO+hSgUQr9VVPU91CTGrz/k2covbciGQT1dl+
6NP4dC5VuWfLeizL63ZW42qaim0+lHAWukn4aVcSP8O8XNUGj348A912VLMROLsvcDT4aanyFWPO
OqYx9qOxonpoEN2PhVssO6Da3pxM5SJGpdVxjsIFLadum/VcLVNZ7JNkUjuVEOP1th6XedXEC85z
rjOVn/dxjLd06tC2Z1OxrOMS+BZxC41zADkPTQiOUw7LLC4CLMD7urhCZxlLkWdreGlo5bxwSB1u
Jh6HmzK0HmnxxuQx3VvI7fq2nXzmkGbTDXMfXILVs52MMuRhQye/G81NziXzXeqMl3Kad0Ux94vW
LZMlmdzZSyB/KO3Y7wsx3bhdWJw7dXstgaEGBXeBj2An1UbsIDdowZqaZT2ky9bCwxiqwJaKyPiT
g9O1LcbbdMTdaS3UagixWeG0GgIxZW9ABa+2ISmTQHWl8Siioac4ahcKgNuSPCy1Q0ezil04mayk
4V4Q8HWpbC9nns1LEjWQ6IRm8PoJrajbm9MpbxPPtvAq14gPrkumoDDmNuqreutEJfdRUnIv6TKm
m2jd5ExdfqANbnQuinBfzW26HZ1w3U85OuWcul6BokSHRT8uWZMXXhhXassa3YVq1iZFV2PkFLqU
rrM0kAewVomXph69GE8gKCX1HurRQdmF0UVGpsozqNJ1BmyzKy5r8EMXEiQTkjrivFGxCFzWV0HH
ZnPl9om22JSnc5K+ym1JFga+1RL0whEr05e7cpaTP0rLT8OsWoZTOntxTtWlHaaADrLZZnP0IY0M
ucwZfju2Q7k2cZ7v3UqGnjMXyB/V/YjScd8kXJ3lbtH7wyyqYFKO7hnKXpY4XlmRD5DNNFa7Qzxv
p2R0/VZl7kJEDllEkdP5kYvAtbejq4uhDgYl6p0719PGjMqzjgj31lFMT3ZkC+JEvsjyft1IcZdL
Fy2UDfudcMf9qGfTvy8rohaJQOEyT5WBoyCbXVem6SZBE14hHqd+z+rX0KI2BDFTpR81Ilyrosy9
jqGgkeN42rO48BtClBeBbgX5rZzz7HKW/XnsrBwiuzPFyuFMJPIiaovrlKfjpqpL1yM86sFBONmq
b7IVmUGzZG3j9wmXe9UQqqcBhLbY9lkgQ+LF78KRyEgnC+jwGRcpSW9CmvnRYITfUUmXdTI74Gnz
u4p3/szNRRyB/jBnva5b5zIp3tRjvQllti7StNFzIRbWRMvJsNfD0L4kU5boIuxOMxx5YngT1m2z
Gc9YHA1bhqPZM7pL2mHVuyzVvcW5ngw+H+Y43Q4Zz7Rru/ssQ8jPwT1A6nOQLl23DOKpb0A6Lrhm
U9Rva2Jbn1bawg5SJ/OJJOke8K7WTly+TtppukiHUXrFBcNxswjbAe1UV/tVQzc0YnxTxqoCeqVa
bWy9qVvYQ6oc5mOggn6H3MUcV8M6j5LUx5ULZD2inlN17jJqnWhXZMNSdqY7dcpk0DJxIZlVro5p
0QbxQCqIORhtzORU3kBveI/JYjZNuRgEpec1mIhihbke7yT0wZ1bmd8SyyrIdp2XVVHBRjXTsG1w
t2MNrhdjxYxmc0TWSW3nDWUd9sehtxAMDN2gw496NJUOOwwCzHCLqTv6SadyjQxdV86c65r0dgH9
dq/BzIjXugc/CX1dASvgIpsTTZp+lbUh9kEymEAnHpcSGB1YfeXlbnVRuczxHevOy9ysprQIAxIy
qW1hrtisMh++EV0vpKyv1IwzrVQbeW4JWifFgCFtZ3BEeNbITW7jjPp2aLUjQNlpaeqc8jHVYx2F
gZOkq1bFBPYBXzqtIhtYT3xIE02TuTqqWLyIGit8DBiAKhRPfqwK6Y2JXXMwhQUi1ZmLR3clad17
oKRVrSq9rDWOhmTpjuQFEMiY+5UFX0KqBuIwamZ/dufkFK6pVN9BWqvowjR1f1qyU5p2sLa2+4Bz
HmlTGf5K8gkWH02L2GkmP294fz1OI0ysMHvbR8OKisQDHoODsEt23GHtFr5MES3aufVcCGhnbpe8
HQzxm6octjSuLez9lARDwm/kXN2wmDMdgW4VZ/n7sJ/3c5mgYCQ+mZizhWKPzlAaLRmHHWmQWE/U
CYMUrOYURfctpNJxP3aLyRkGLypfdxMuFqIwQ9DV/ag71ierYor8NnFCvyAZ0i2hS6aqcVGwzvEY
Rfd0bl71IciQk3Q3Iyf3Q1wU5/kwcf/TD8c6laajk4OvUet5pPEOEoUzOqI5CKP5tmmyZC8nftZM
kGJXYj0X/ewLUvQg1fa7ZDbDpmNOD3FsaBeMxpVOmhtsx31tJqv51N73IQfTpvbDUAqqE9kP3sjC
zgMRdgz6bLgcZxZkk5JLPpDUs6k60Ng2WiQ9fzeaWosscwOUpnDO2tdjFEF9xJAb2riNjpBahcot
At6a2m+d192IV33ZJuCZq2bBMDqPLZpWCERcDk+4hgTIaxBQwiqUC25HvB2BjEwmKUCeHPp9Fb8d
SgTHMMT5pRlzHyoZYu3Ufe7lSL5q6sHxattJXxUz064j30fFLPYjDmTetssBaOJ2kVXOdQyxqMkj
5WPU3ynQIiDZAt4L8qhosRfmGAfTkF2rHhTTtRiGYd3Y9gr8rbhI4yoYUhAjId6O3EZ+j/LKm6q8
Cbo04R50pS/gXrQYImYD4oy6brJza+dXcEKmVQK8wwMlqtZlJMOzTjlwZUciDVW1eZn12K5D49Cg
5mkX1EhcRZA5vo6ihK7s6ED8iGNdj6CNonJu/aZoB6+tW6obK0G0B2YetCmU3QZCzHpwwe8MnZ/0
fQVnUQzLkrp43YKHjDvip5kwQR9my6lAN9BzcDcws+STyHel01xHaELLsabvEAbZbrSpP4fx4JEa
Rb6Za7Vsy/hyKiF8mKyhfuUo4IN1uzbR+I6ISi7qJv9QDE6r7TBueki2vKEYjD+mwnpgDx9wEiWB
Fd1yVCTW0sKacFWPOqVTEZRVVsH5pMgXRdODySfvZQdnIYevRPk5eOo0koUHdFz4pO9TDeT7beGM
JGgjCP4dgsgc1wF1eiiuhTFZJVGebYA+nQJhJHpgmfU5WI/fQObhJQWtTkV/F42MbE0EFGLmGHtT
HZI1KXd1xTYcjeGegLxmZZPtoxroR2+WAjSoTVmUG6dJZp3mIIHShujCJfPexA24AtV1Xk8s9VrT
jxCvqtOWtXEQq6zWjRvSJc6Mj92iXrUG7du5wR6wlgaUdcI96prckylM+JC5g960dUB5Oxda5p27
ZeQaYkHowx9k6AMcZtSrEuTNeTuCtLfCvXA3JAzfYdvhVUNCsuhJGvoD6+4nJwG7jaPkUIy1Op1e
52mXBlWSLsamS5fwd0cWkMh5A67LbTi8NW24j0Hp8rsY1/tJ7JLiFoWts6ZdW/i922YLSK2RV8/R
+YxCFiSmJ7oxZDfCTOEl0GUOzEO2ZbW2dd1p2alkVWW2BsWlHhddOFabMFp1aXjZkV76UGmPdRG/
MV0z7luWLmcoC5znVfnaARG7ZFX80qb03tTh+2jGFEiu3IPmrDZgSb6pmuLMxEjoelJ2JZ3xLeI5
5NMtuGVrN8rEZVDYyq6LIVvkzIHgCHLACrWdZmTuloRD3ZenufSqdlrzNEpOxeEHS9qXM0reWT71
b3MQqDoULRsOQkeG8h0fymLd5bnaAvuIPd6CWiAHmWvSUvcSycyjFclPeZuZ5ZiQN7GIbmScFKcQ
nLiXlfZ1nil5mlRT7nMQfMJqDUQ80iVGw0X9srLzEPBavZ1Me1c24QVJJuQnlnvgMiI9FLjQ0Sx5
MKLxPB3qGiJygwNbimFnQcLIcddsDR5gs1oQKXAan0eoDkHMIGBHE77qYxmet8Sa5SxrCOVN6Zw3
cZsGNIaqWSijtRzycAVSn7OwIE1FrZ32wsIuzQ0U8aOsJFsWQujuIu5HuRqWUc3n3ewMsOtc1BuZ
9fvxkJVnWc19+KpCFCRUidOEjKsiZ5B1j3kcOGwJnBpB0dNJIGWH/NlO2W3pluhclOJ0tud27uly
BPLtIfCovm3ql4ZnPFBxeOGSsjxN2qTQCEp4i7YIzSla511ebxrbLIYeOQsVdjlUjPIddNzXq170
tdd1XWAO6XEmEjg2DJQFPIb1ISLsnaHcdCTMFigJgTNHcg0ZOdunOTBonCK0gHogBCvqZkDvxua8
ZxkLbCyIx13D9zKtpYcxtGX0AqdQ3AN9z0GtOHMn8OSzk4SLzLZeHs54A38A5xy+jgtkSKJ0aYMQ
6lg5C3A9Gb+A4AW5zADcU2TTqsbDyyanaCFSlS7KoX/TdXmzc5O5X3U03M55VGwyZ9knSEAhoxyC
iI8TKG30lI7VrONRuP4g1AJTnmsnbcPAztFihul5boccj84EmjAcyf3ss+p4KQZbL0wOm9BRILWc
ZHeKgSTjTJAoF1Wu/AiBbNJH/4+zL1tyU4fafSKqQMy3YDzbPU+5USXpBAQSIEAS8PTng/3Xv3c6
Oek658ZlsLuNQUhrfZPlt9brDzlR/lPRRGE6+r7cGXHfdE2cFKYYdjNQlQw4QbQb0eAgoiTN46o6
+hWxr9qHesLvHGvjGc1PNdpyFKCOzkQwRCeULWnl1t6xbmmfKhRgG1XaflpCXpWBIt5QOby4M2ph
bo3AfFj3M7RMSvsyCcqMG8d/FqnRtdlH2hMZKcXDHJf2sW0jEG99325ZH+1iW/BUl/12VLxKxeCE
h5DQS+e6zaloHywbCFAXlod2+uYW0bRv8jDxMQhPzjSAiyMx31YBuNBYik2JfudRy+rdFGOxcV3q
3Ec1RussyGYmbr5xphkzEJm+hhpQEpPtTWEAShr9EskedF0FRAKcFEvREjebtvJpxsGFbXx2gwW8
Apw8/DCU38S889LGRcFazKDzfPM2kIAdY1p1SW1AD/oD6Xa9XZGEE5mfLM+IlAhVp7wbp7QNRkgA
LMffENLd4TuMx660UC05fC/tGujapBOR8+hY9Pk+6Hl1iUfMPFpyZzv23o7WVYRrWdzMEH1sQ7/E
UA0yGdfBqS3IhNFhuUnvxGK7cL3FOHxTy/pWh629m6wfprztmQwvLi/HhJlqOOc03DTRfGtjzjD1
9NzyukyB+ta7XEN5Y88KhVtb+4lmBU+7PhiT0RZy05SmzrquOIQYngnThO9zXPKsraJgoyP0EiGf
N5NDhl1uDSKzY/8sFHrpqNQqDVhF0lg25cXz/aehEcPNGG5V44PVDu1DX4zgYLHwpWTs2uP64LjD
dp5beai4mDf50FYbqtCqhc4kM89y4ySgY7MV0Dn5VY67WugX1TOeUoL1E1Kz9sisFvfU+hToaHss
lynr3831majyhifr0/9sN+teGo4tMAfz459NYpnqOLDIfixJZD1WcZ7JCotGsWwJWb/iXiyv62sl
R3tj2Y13jGSbP1XK67FU5oAnl/e2GGpbrHdjxt1J33MqU9gy1TaASsptZZ9g1FDcglHaz3mzVYOe
NmVUXJ1+ai6DI3eNW82HqKmG40ydZAFKavfRiSz7ZSx6sJVN4z2rAHVl3j8GeRVcwaOTRBdCpj4b
7ryGhxddhl7WlWj6GeM3aPzd1NYMSomoAWEi0By3wwaAFjtEhKK3F4B96ZhHxzjW7LULTrxuBIDX
0ez8aAhwl0K9hWb+Jp60c1tyO987RfGlVcP3jvcXPyzNpWatuudd+CxRLpxlZKt7C92cL33U20qe
3ai+gmQt7tYHNdnkhtMfQIqnjIZmSh1IonbaBpU8UQff3HVGdgxYdJVK66tpS7pl3NfoE1lsJ0Ns
vRAr+BbTW0D+5Kk2ofM4NlcraJ5VPqHjLG39UM8tmn0VJ35bNDu0wPYdLabq2IkA2hx7BMBjzHCY
69YAtfCCzBtFua9JABA6ck64LcX1ZWiJObbCuhYAkXemzb2Lo3i87b0YrZ8lTCLzmlyaZrpMQCEO
jjv7UwL3tHNZX+gp8GjXxOm69e9DyEZyWd9mjUxtrXgwybrv37esz9Z9VEO7wiflZP++ur5gT5YH
jY6o9kPdj8cP/2DddDrgPa3n7P75d8uB/edPB+G52cj7+D8f/u/Br2+sARjjeszddv0PKJ1G8D3y
TuV2W0MjkgfHomV4mnttcFy3W1ENHiZgvERd7PQKBTCDTuaft69vXF8YbVZk7RCX6VymTeFBx6N1
ByxnofZzu6mxbUc/oc0TIOX88X4QVnGt1XyqR8s/xbF4GCZA1okbbDDdRGeb9OiJWl/Lyz9PBcTh
yQwWKwvAqfFdaU0QFZovFGXd5d8H3Zr6IkxM977XXyIFrBLAa51CcDnRDeb/LhsH30tp2Mx04/p+
dGio/9B0yrmS4djWfZWOnMtvU9tvBt2jQR1I8QTS+UcL8eO1Kbvv3IWwiLKmvOummGTO1MsbQwJ3
a4/auVRFHe06YLNnX1fVQTahfTRRoI42Ue2hGlh8yuuu2HsWxncJUd9WmdJLa0AHkDpIetcCLYTQ
yr/EjFl3Qe24N2WgUgJE4Th11s9BRPqmWx5mrXkWNmjL130BOIkbhqF8I7wCVFTVvGBm7zZFCOTD
wqtXim7zum4Wo3UfRKOzKQ0WM1JO/XX06v7q/e8zU3w3A7BxT1QXzWVxZbwHRdf3dnENOvUKIeW0
L1xPpvU8jRmo5d3EYvq4QGAlAZ4zcppYbR5uCzP7WWRUeIvb9srnVh3y1mGbcQzzcx/RB1Y1R/QE
8d364MdouifimO2/+/re+2kKTY4lGeK7SZVfIk/UJxnfWH4V31e+ie+toj3YIFYzFgDNlC2bbtaH
2QoVms7C2QVNh8pPUD8Ro9PcrA8yRuXhK7A94fDAaNu/eUSXqZ/n/GINUjyi/j2u+8c8nLfA/qad
iPjw5s08CyB9euJMByepGzehE8/M1MTfrXATMd9BxVWKbVMOWzUx8YQ7eJeHjjjJqe92oo9AbJri
ncV9nURTTJ8qwoHaAT1LHCEVBiZkJBatzIW2j23Y5GcTgh32geE5blw+RL5+mgu73bslikVuIDYp
aAg025vKegudy3AqG5DWUBSwN56P03ai1nBaH6zazXp0xk9xy3kalnNzJwp32AdGuXtwrcGtzWaZ
snnrVxLt/1Tn3we32Ft507yqDiybBSr3qCiP7lgX9IkZSf49FPFlbC3nOeIoyKCYKA6FaZqH0IaK
cv0fkZif7JLxpxHM3a5yTLWXOiSPQ9i+rm+A/Pzd9mR0Kgu72DATzqe2jywUqMvTyiXFVsTiwNtR
pX0o3NRhzNl6XNd3vcWbO+R6iiTqmhvP4/M2DPz+XkKac+9Qe2vnBbtZdwEqbE+2Mu/rlqX6eUtK
baOpX4TOvaHHAJjiY0WqKXPKkG+7ctZYv/mAQoTnKVazBs1P6H9pyZvQHdtAlubfRI19TyE/e6Dd
+HWGKjOpq9y/he7DOuu8QevGvOarUOoKxrR46mwF0qjReTKS2gY66FRfYyOSQHLx1nqu2uWznncW
zC+vzAER1JdvYDk1VL4d+FYSs3vSB3JfoUneM2to9p0TolaMXJ1Q6rPvTW+f2BS+q6myztFAd4Nj
gfcoHH/P/OGk/FA9oK2fUECG9Vbq6B6QDAQ0dqOOTTSqZN1sJZEPNOBbOKZQ73P3KipOHzxKAyj3
OKSNUJ08UGqjEx5RqkF39s2bfZl2c1Xvy2j6KnXvQhzkvg/tNG2s1nY3FKf22rWzC+QwPykkkTwt
V9lVXjJUoXxVo37nLAcqmesnGaNXmIUPuqRws6np2sTidncroy6FE0BvwNioY8xLklCoXN41hbOB
tc9MOyBmeHOhwsfD8ixuQYWGlfMkaw+ih1/3//te1r7kRNiJKyTZ1VMAsZ7uY2i4SwHgMB7au/WB
WyiMGFCwbbu+Jx6BzvaTy7b//M0QhtMGmXpT9s82Z06OqbCoQCbifxjLzbe+GRjU4xHb1ZHkaSlL
IBnLQ2VQXTXjed1oLL+kiT0Bi/MkGqZ1Z889g0kVVWsecxf4khpv133rqxHgBEhMbtfdpG99wCUs
yAI/Fn0Son/d1KHfp8IB+LWh3lic/32A4qE4qwA4Iikl2bvTa2up8B7SqPBeCqgPdAegcd1cHyyO
lqOO87t1qwSWt+PWHKXr5hiJ6B799NmzwbOuuzBv9AcqOy9ZX1z3dQSqjsabTutW4zH35E/Fe2Fs
59QN5c9cOOGDmqJHphz7sm659kAy0/Vutm62opwvwGue1q31oaHlWZOQ3XAgPQ8jK6MNcaUNaBX/
rKxEfa6G8ef64rrLFcCORWPfxlETPtgG9ExUAqJeX4yhijlKFMxQUOO/VSCuDgR9wUJmAmMsggmC
UB5fzAyiLFmfopqRl8bbGbS5l3WPI4HzTC0bIBTIuzMFG3L+59my2Sya2KGqumzdB8ktAAY3DzdF
P4RpV7oPJmj9g6ihs5BW7aXwon4LHNGeqtA/KdvXZ80gCVddd2fmpk/APbVJwMP85LES6K5xg21a
2RpMABDUJ9kAbKbMBzzgNlXiB9xAOwPobq540rm1NaRc5rekg9ZokkYnsz2Lk5qlOA1IDwKQW13C
Nqan9cFh+KOOy9vQsukZnCeQC+/QuhH9OngPghVP0RR2hzK3psReK+w2tjBtwSZDDnFcZPkwsRP4
WlCezjikrVumjrY0ziggAzI68RYCH3RENZm3wikUgOepPUQFyL2hnyAadhx5YHm5NSpCU+sIMPUM
38ax+vrWz9sNVFaJCmb73LguyKmu0N3OYZHAdyU8YwquhWn0zqVL7Yvl2XnGPQbgHgapC1/2rS9U
QQl00UxnGnQiKbQbHfJG2HdGxvYdoNVb6ZZOUvtS73MXgHJfAkIC5M8lVN9c5Tmq4a5KyBD4W7v0
6S3EQPSWTlacNQ7kQjVRr7ktmu+irtNeV+MXzUoweDTMAQPhsGlIsDgsbDbVfnFdH8AyR4d+Bv7g
8+ns5vfUq9yrUZDOJMaa+tOsonPe+s5NURuxn5QBBMLzcsfU3O1I0cdvA2psKZYmlVRwCLRenq37
Kx3cd92YPxi3aC61X9apFcfR2yI1SazBi67V3FZ3tqt+rPt9yfmGWlKeZF35KcT23rYBcn5ZH3hc
tztGcOaY6p3qFBkIHQBgri8Olfs/b1s3ERBCEjZ0gBH+9++h0oHCpJSV3LUDMM9W+3N1kh7m9lxc
qN3ROfnnPbOGLsmHp+o/n/7P6/U4yd1QEv4/7/zwsUN/YwVedWlcthk4Cu/eovm57JviXCwP67N1
3/qwzpa47u2GhqxJ/69v/r/+rWb5BhnT7BgR6SQN1Fl7z8G4KGl3nAbxWIi2OM9j5N2tDzmU/U7h
N7dA1f27BuLfK4EMb31t3UWG2oHwqfn5798Ye36s5n6CDp8lYTerT+Tcf1QhY7LxESTrwnr4wU/j
hiqEKg0QXOfN+2asnkKbf23r8Gdbd9sezOLf1aV/1LP++3Hkgwp5zB0VgydrMpebA5nMpulGTL64
LyVNIpJ4Qnwm8yZ/UrOGAF1DH85KEOG/Cp9hCaKsNrzNutp7NsF0McVRxOGJTKBQFtxhDu2MB/5P
6ltfNYM1bAge//6t/yyFjjHqHQQpI5/yg9Ybpis+DnbcZMXoPeUWfZ7j4AcFHxRaD04VQp11IXIo
U1nOm8qd7v/+8X+UQYe2F9m+GyH0yvugxKYQZqlZszZr1Py16clzXwkGd5n84g/0hH733XXJcTAw
9+XtcB9Z/jkIrL2R/ZQqiDCGqk4IWsLJjGe7tbbM58+t47IEXooNLesvdjFe3VGdyq7+VmnL+UTH
/cfzhxQbAhH0Embz0XMADkRCcQgpmYA+3rOsl7FCw1/GJyfqT8X4xerGQ+ySuwZQKQq+z86f+4ch
BFs0wuQRe2TjLP46hHLeAzyZMITE6P+wmADYEsWZLp5c48CwNTUv7Sy/8nrfQ8ceADZMLKfQ2az9
rTv0z0LGRygs91PsFInx9WaYh2+u8K51UT4AV9rUJf3y90v+B7MI/K2wNcDGjeuOfNtfD1l4xmfM
KJmVjQ1TlhqeVDTsOEh5gbKR+d3Xvi9ffH6kfpGO+Q8QDOMnU8sffLY4hiWwlSAXlNgfDStV5bC6
DpjMplG+QhR5cbxh7xrrPQSPn+r8LQd8kk4D5JgM+gTqophgYIYVoPqUW/lr0/sHHlq38+Q8NbDG
la1KBClY0vszy2w6fydwG2PXEGxcuSeo0KHTQuP7ycn8g5PBhVHaDQh8GrBDf5hCSN9VZQ0AGYWG
2IkuHd14Cz/bdxHSW7eatiVwGwbGWVL77DTD9u8fv06KH/T4bkhwColNPGRvfbiWVLR5H2stMy6p
Slyt3kj87PQnGdUyGWGbSHjbm8TvxY0K1K1eTLrQEW4hMt1X+CvVv8dyfq158FzNdbAdpQAkHbef
nSby+22C4/QRmocqAr+R8cFt0eczYSjMJOgc6+TlsFfyVr25dfSYh4fa0fs+itPFytpBzu5BBdZ3
svnsIP6woCErKSY2oFTf8+0PKwzv8zqeCgy6oRWL+ERbiWH8i0DPYqJwg1bs5PFKbcaJHXRWGv7o
qRC3ZQMJh2N3d7YBSYjpZMRF/+TYgj8YK1y435G3BcsdFtsP4ygnIIr8OsclaT0ohspbMwzfc+Ju
oaHOE4jFj4zJ/dgO6cBlMvssnSpTZkUl4ZUZ5YvxISOJB/BEEX2fBwiDY1rLFDJXKHaL/MY7RHPx
0KvCT8PY1IkNwTwceyT1audpinnWQahJ3SGLYWv31s+0mhgciQOgOHiJA/XYSfvqBxRnTtYM/Cf+
QaX3EDRsK1TTSRx0Q8oW245ZCOoe8GL7Zrlhl0S1c6374JFx71H37X6ew0PgKD9xZnVdPJ41hLyB
sbHUyH0k9V2omhEK6XpOp+ITD8uf1gusdNAz+tDc21g3fp39HGYHfR9hJErIzXRoHpY1g1W6SyBZ
4WLjhfNNq8MX47bvGkb+v9+wq/X+4w0b4YNdgpsghsX7148HwC11oQKZNRbEllL2xwr1RUCCs8M1
fCLwuSN48rUexW3FcQuoKHiz6/YntXZRTmGnrFHDCv9+FOKFqOCRd1ZagtOZQ5KDXaUPoSx3uetl
vgfcs0pnIXZwce5C5R1hSb7GFCIIv4XPXzKozcz4faprk5TwzkxKbsH7HLB2TJCEYGeeoha7LWAd
g2xTZWzE3fD38+H/YWLwEOuIiHtMYoid+HA5oJo3LB4htAfUXUHtiAHJqw08uo8xzC9JW7rFZqj9
PBVmJhDX1ddeqJdKEKxcTvFO1dswUOh2QbrXJEw0ZCIpwg/gz48xejxvQFNsXgGVV4kQ7Gx3cWY5
ALjQG6mgv1elPsLKeES6bobch+e8i85zvTgQhHtHuxdexxp68CZAd2JiJDZYmQmreqvkLoJIPYmL
ZxYXarMAvWlYtY8wLE6JDEAc67C+dBE7dlX8ifPL+cNkAV8gPLo4c24AF9uvg6iBrsmJSwdEqePd
AoB+HGbrNQ7jl8iCbMW/XyQRsTnZGkaP8h2d7s6/ZbF8hLSl+qT+cv9QAC2Jwqhg8VMTkfexAOK9
A8C+sNpMN2aDEnGh3SEhseI8mfJCHJkkT2UT/SgKKBlV+wRwNwdW5sK/7PjQb0xQCU/tFzUGb2AO
AHtZcWIknNIlUFQRqC6FlYQktpZXXzdX04c/ZGUX6RDXl8hf7hDz7PmEwmw2Thvi7Upj8k9G6XpX
frhrPaSSYJziIbQ/etq1lZed1m6bhQFMMu5V2XprPHNDbA5RSqTv4lFkkexulpKkj3ICIxI5QPb3
ydn+Q4/k4Sc9EAkRL+keH+8Wh4PcKNqoywbU7duAQRHiTj0Unw4Uz2NowGX3oGJ9Fn5SaPh/GnKR
jS4ljCAjcD6GK3TAPyLT8z6LhehT26dqw6EfL6Bo30Ifjrm8i+59WMuSZnK/FrBNh+FVMPazbwIk
GXiUYckJs7AUPxVseDDmNBs5ohwGQ3/xLJaMkEKkpfGGtCy2GKw8nYhrJUBcIHIC6tJP7263a2rn
UEv7vZgMkOuCQgfn7gZoD6j9SCPTQA80jhs3hvELnMmN6wJia0rIwCIyYyANjw59dsNX45RXTMRZ
qcNjVwMSqK2aJgR+OR1YaIWsT64b+dNdgqhG9Ae4fMiv/VCnuQHtB1X3fWY8G+6D5imuIK6f6F0j
9dVSP/3ccWE8rYYESQl7PseYXsqnJpQb3QYXtDE6BifYghiPnC18n7eqRS6E5FAs885JeJEHm7/P
zEsK6C9Wz+WnzLC8I32SIAwAVuhfJxkG8adxp3nIohLqEMipNY8WcPAMr/m24uyhip23XGc1KrkE
gt0+HfzhvQn3FhvvZAUnZD4WoO4WBL//0mjU5jN5mUtnITdD/ckZ/m1OxOE6XgiaLABJswSb/nq4
cS0pcyYUMGrSryiw3vSLDBarBkPfGVSn3C+2EKBt4fkHSf7TywF8sttQF9/jxX/0ycn7WGouRwMr
NdrC5ZZBIvuvR0PhoNWjDIespHOXVCJHgdZciGlPQ+kMSSXH01z4X2fflQkMN8noQEIx5WOUQPsK
mU0HpL/yHpyuvwyBLRNEIR1UKHe+NRziooEsfoJmSFZnDQ/XiJUpUF7q5pBf//2LrN7v/8586xfx
QJujVUNK4sc4CGqgR6tinFbtwvsFivPE7PaR+x3KQKJO/SAfOre6qbh7cJl1Y7puNyNXp3OKNwnF
LUX2iEQLBLLjZ4uF2ObokNlQ7wj13wELQEnjBTqxiD9g2goPXlXtcELPrvR+zAF02xwG37bHbSFf
BVwZyaw72EfGY5DHW7sHsjp54jAT2LFd+J7//uV/m/bXL+/bHpba0LN/61KnwhonMdIhyyMHLGxX
oj0J94FobtejVq1JFEjFaJwOjSsuHaOXEkk9cRHdfXIkS3LCb5cBnRPBcYQhfrvp1/E0dGZAN94M
2WTjKnQ/UELfA9n/CitEidKE7vPA+V7mxw4NTlI025oqnNUWCn6IMf5+LL/17stZQdnhEhdpEzHO
za/HAsGqwlSOIeHW+k3Y0wZuza1Dxkto4o0HWVg39ont53FCmwACZGsUiYEuwXFA4kctagMC0wzQ
NVdCU+ldLRspTnm175l3QRjWo49xpKnuEXvz5Of4D631/e9fwV06vY+nE6ITrKU+wK947cb+453P
p7YekUajMm2iL22eWYF4zpHTwVRwn9c7HPsWKx66PkgpojFw0jH04FFcQJpOIQsAOULQxS3yzyIJ
B+9YKdSmkp/mPtqg6iqwGlJU4HdtJTaFK5e/mC7KI8d1lM5xLj8ZqkvY7+/faPkpPFwZXBb7w4Qj
vYKWVmkUqlg2bwxvpo3pYLPNF2JrPA9jeE86WMc7+IpYAXOpCyC6qb8OtgCZoLtnHtBho+3pbQgb
9BpuIDcR7rjNHN/7NpnPRCmEz0jbySpdd7u/X5DfMKllTAGIDQNiw84W+x/aXwLxnSRer7JlEuHe
fFJ5eVwmjKjpz0IfpsIgdwM+EQ2xrCyOy233ySF8rHDWQ1izS8ByLVkqvw7roLRlwOscZpU4znpi
wS+oTkt6FPOttxn4/BIGVGEYLFNP60r4/6evebSlBCKgJso+OZw/XVAgsphxA1Rc3kdgqfACTo2N
uSdCjJOa6v3Uz0XqWeWG0O40+PDAwByP3IyDnuXjOMIJ0VvzU17rdEmG+vvR/JZatZwc/NJigIYD
QBN+qOfXkzNC2stGUStkuXRfF8zOoCQZmtfwwb1tO2AM3VScDVor51DG+XMv5gfmqsNkBYAavOjd
oz88d7pdgsIWdHNZFpQIX2SD/qhzIPQYj9zmS6DZfgk1a/wSpXSXhDrc2h3gR1uddOtt/v6tPlbT
65fylpHnE9QN0TIi/jMLdDD/KFrhS5G8xlLLt05cY9LxD7l6neV7ZX0W2fHHIiXCb0YAecUPJobx
h9PYe6aPFW9UVufj3suLR0xRjyht4WvjWBL7Gw6NxwiFAYmrxIUwnBb6rmxgGJNPE///WVT+ezTk
1+9vw9MKw2yrsrxvvhE+7GH6yAqnODf2jeH1tiviowMdKcQV26qxMqm8+wI2wwEF4N+vxG+Rd8ul
APoFVAQJvviZqA/QnBFEWLXNBxg6kUlguhsHCxyrqluRQwe6hPEhmYDP/UEjlG+BqWOW06TsRTqP
049PDuaPKxxCfxDwgcrXDtfJ9j8DwxIzrhHgrKynoHcJAp7K1js3CN8J536nIn1xqgi9f3SHpgjy
Ih7dzCGLYX4JbqrS7I1VvS6VghPlFhjZOPMidy+gV4NaIkrshmbLYuN3fZcSJIE09UNM55uSuKe8
sh7N4N15lnljMJy7wVV17IdjKEmqYL7552sjHyccu8MMrQhs0zpx5zATbZkR6NYoRIYwNgBMoX7w
3Rf0vG5U5XgIXOiXtBPdTyI/5FP1MiK4eNY0GatubwoO73+jWrhv4NWEUBqYX5Vw5D2kVg9EhDtZ
WPdqY5VBkUo7ugd6uNWNRusHgVhioJGfRfncMPnE8vkeWU7PBUTvfTmAsUXTus6ba1QaLcJtV3df
zBRd16g9zghYJCahk+AQ43TywReTk8iBI7ZNsrSE+zupQ3Euo0UNF+Crj9NluS+W/LouHzAnCpGM
Ad9YArFreTnw5B25Az9tq3i0rACUe6FRgSAZpXTqZ0aw1BNkCoEj+uF18DB6ACMgk81hOsTh5r3z
wx9E2qv+QUzYwZl1GPLpKqb4LW+Du0b9v1KR6w0AuZWLrCXcBPHH9qVDgAJsrcNKti7RPXXc7oq+
T8uhf0UrBk9v9WZbDoQl4Q0tyW5pqv4+7r3lMz5WRSggHFiW8HOT/seqyISR09cRBBOdABDDgdGD
ZJmG4cbU/CradisFW2SJSN1ruYDHDIuhR246Z6OQUpkwi30j88HSSJ1hwbmDXdjTzlGw/MuEy8Ws
4jQ5nkF8i/1gLx2/69yyIryDs3VjZAUPuGpflGVfgNZdijx8asPo1larUAzjSgsElVTIg4Vm1/ev
rTt+Q+aE/Ukh9RtAu16I5dcWIvgNF0rv10lRxswtGZIqsgbGjAEWQsTyeDfg9Eg1fEdGzhOz9EnB
5Z44gDFAhd+0qA2qpcirkG8HPAYyCETCOJoFSHXwvy2WmamCQhYq9xb9UcI9WWwklKUU8v94W4e3
3BZb2JQeWLSITIw+BfbUJoAzzmGxeHwTUzk2mDqcCpR3X+so2rMJKS2tq5CmAMAgb5C/QM3Qpn8f
Er/Rwzgb+F12dByIIvMjVMy/ng1IgyKVFznaPx282Ahv2iJ50N2PNXuMyoTOit4uphbXHQ9hF6ak
66xTradt1VfdFWl1OumLdszcd4jAaARnPfTyCMYwVGwRIdkmdhuiwQ2Cu1qGD2vEDhqWT0opd1lV
P4xrUIzAXYiNnw8CU/zrlyibrlciRvIRZpbMzNMPayhzYLn62SHdI6PRV0RnQmRjwJ7Y6lHMSAsh
g534IgfufnCmewZLeAFpz2QdSfDddZ0TkjfupnDYL6mQ9hzubQ3fuBm+6qK6GwxMAcbTP2OkKC7I
198vym8UxnpR1pxtEAj4IZcPVUQDJZSgLRbLAXq8HgTBmhHrV85+RjTKkjdZVv3tSdLutY3K4bOP
/0PzBJ0CwQlFQHQAZ/CvpzOqCOtqrMuZhL3vPiymEYTC0R3g/uTdYs8q3PveRF7iNfLNHhX97ACW
Zve36xmAP8EPq7nub9FtIoStftK4RWfE50D2Evu7XsBh580HOSEgj3pnf6ruFoaRD9b94H4Bx7CJ
VHkPmxliBgYkXuA+XGbQkGr+yeGtXObHw3Pwex8eCocQibkfysoa6SVu7WMarRAbMCt5AHzsp1bD
j7ypbgpEJE1U/x/OzmM5ciVL06/SdveohhZjXbUILRhBLZIbWEpowKHF08/nkXeqkkEaY6wXxVtM
MhMIwP34Eb+4jSZfmQO9AO8GcVH14ZRNkPuZamgoaFLlu82whke2b/KGqpMwNObZ0cjv+k1Zqd9c
zoGZMBhhXlhcH3SuaPv95+7PKjE3NqfcGhrerusdaOUxxvNeCif/WYn+K7JIr4pxjYbZ7ZSOhELz
kJX+1lD0e0ugQZHpt0MvJ44xLN7Pb8zQP3jr1EJkZSoqvyiNvF12Rmc3RaHIgggu/iIb1IUIg0MT
mkDmjR3iT2skf9cBu1kugsBdDlb53CKlBdjzXi8ReRGc8yUFSYqgF4TtWRqPs5DCnyRyXjn1Tlcq
mpzdZrKstVGYL2NHU87tkEYonAclDy/NTk4l5flKYSvh3oMYHeOTs+japaaRucJrlpnb3E1quR/R
IjbG8srKlXlfApwu1UNOzgEhPZg9uXXwK9BhFPGneqHvMppufSWuEUcFKCmH6eIu5C5D5oGu0m9p
0l+b1nQT+PUzkHl3kYSoqIRwOZlLJiRUMIabqN93arNpcyTLSGyDDMSrXFYDKremBe0cMEPrTM+K
He4V5Ycm0F36ouX6s0mSUskS2ey/AK29CgdI+zR546HY64Gxh2vBGT+Zu8hN0CH1kIfTmJur+ebz
hWF9FN7xbaFBadlUcudDkSmAht3Z/e9wWNr6oi1ruNMrOsV70Rjw4c0viCTdDDEgYXtcTA3JH4oN
Esysutel5T8L2k5ubC0n29jR+UCXSb9Si8eRcCF1gd0BpSFCiFZqG6aOdP0C+8E2GUL1XzVlnMct
GH8ZczPHu0GqM/GUucxs7Nxfae4DfX1kvawViVUwnDYOeg8oE/nKN7dRX+xlngwDQQH24OeP5qNA
SX/O5pAwmXifd+oU04Y5O4x0DfvxoTZVqZe4RUFlUygaBa+7Lsk/pvASku+dXrg8oBh0gIgyOR+c
d+My0MGJztpYqgDZB9d9aBAZMIS2sHnGXtOuTLVYCSTYW6faJSEQYyEXeOnIBgeo2FS5Qs3lVhgW
8vn2i+kGj+hOboJK+fr5AzrBKs534J93etZXjcqpMXRSr2UcjC8644EuY3ApaD/IDkuvON9CL95q
DV1fwnHsWwsZ7zJjAx3iG9D9a5SILh0gHy5ovJJPeBlGGuZZCupNJBhZ7lCXh0mxLcjLZ02A6G2n
wITs3GKGLaVUu9Do+LjIUjDuYu6lot4xJuEqzds1IiX6POkZiJZegWI8Cko71WwRXQxTahybiYMi
iRKwYudeTKVhBJp9G9MQWZscqrL1cDQiUiBDg/04VR2oad3PV9lQBAuhDNPSK2jyhsiSbKFMzXLF
/mKHuYRmx7/0QORL2EDTzBmItpoa11uEFJGrovvYK/tOM+aG3+V3gGIRw0JgsqunC62djxqK9KkI
BypoC3pXZy/WmOCgp77aLl3hX2WOuY+Qd/cQ9/HRBCgr/4si5bioHtFAvRH+sJpQRf98cRnyoD9f
XKD5VRvrNmySz2em6LpDzqxdFteU3YZaj3ph2cwirVjHFMht1N9Gfbc20fXXZGo/stq0OqPS05/t
Ll6HTr8C5L4TkfJV1VGwnyhs9as2fIiHO+u11u1vsgTuRLpOqmk/mPEutPonXUQPaJRLHoaDYkW5
aAzzSerAf/7pPootlgaKj+UllYPlcf1Hj8TMVfhcrtcuaYIvez24dcLmIPX05a3WzhoVvGWnxpee
6YeXRUKeeRRTNUaqby9b1T3ajVXcLVXUoGJ5soT29ODY5Vx1RIW8qrHzzP6kkq8q3qvhoKXH4Sh/
weRIlw1HeVAqTjeL4jvk8G/5lsUdoJf7za80qqzk2hv0vZeickiIimmcqCprPOAFUryWgQlEv3gq
4+5bp2S7Nil/ate9gpC/BZv1UtYj0613a8iTz5iRP4K8Z1mPFQ217nR5t5TVdWlG9/mo7hvN3sc2
Yia6fSxpBUU3Lu2gpk6gOWoheB/rpmns64CBezNAZrHlE8EBI/eQAuk9yHxwk7uSZCmfZ1F3eiLI
7FyF6TfPYYyW+sqzhgBE0QP0YoNBSvDVY4rsC/JMyFmIH5+vpQ93Ck0H2h9MlWh/nFU0TlBP0YAm
4VJ3aHpl2YuFc4NDnx061PPAccBw8nvldjuhFYfSmG5SCDi2Uj5JhDS4vXt30p5Cw7nS8k2LaHyh
2d9QSJufRqWhJweQlAuVLV5rwrrEGQ5hfiPbngVc4lliIlsKtsFpy01J3873L7WaPzpoTFqKNgWb
BECexyPXr1Ja5P6wNM0upx8WPUV1+GKY+bKclC9i9LbyY4WWtm6EvRJdvI3R0s1rb6MF0cZ0omWL
yOTnj12The/Z4jKZRDPYBHrOkPcsSKLNgMR1E474XyTbqqCmR51kRE15yFe5od2a1s++QNDfoqUh
Q43HALa1xNPnt6F/kNn/eRv22XkXG27DnCBCcEDgEkGrEASX80Xi43LyE8MKrkxfX8rXbNnai81A
ZO4YGXOoaZGK9KbVigXKzAvh3EedWHfmjUCgoipfdeFvP7/Vj1+jDSOCJpnj0Et4G35M2xwSr07H
ZRF40DdBU8KduRZMwH0t2vSiOsBWkKn8S+L7mww+QUdKjxqnsNuDQzukqYcLb/GDgg1MEq/RYvaH
X8xZINaM1u89QMBo0Yf7lJmFTO5CHlgk6180iS48gg/Kf1oOIFWJR3QKT4vqj8Afhk3vNojRL0HB
rlS7utXi5HvZKQhrpHdYvyDoVyxkytbTsbxw7Q+iIdfGq9EyJUrWPVspru23Rt4q8trIoRU3YZ3/
kh/Z4nKFoT3ULpy2vluGLVpQfbpFgnIFv3amluHcYOxi3124oQ+OeIx0YW9YOqbg7mlp//EwLHSE
O1WN+iVN6c1pdGJa12kYPifoH3fTNklyssalx4GhggJHneGqzjRQ/QbCTtbN53fzwUrgZpCTBhHO
sO4cDI7yswpCs+yXFfmNJVBJoRA0q36r4WtR2vH955cz5Vl7Fj5YdSZINKboKsiEt5uho2q13NLq
l4Ozzlq0DCLzOUQfRgIkAIQ8lE/Cxn3Frbpt1+W7OEXvW4JZmtAvZnWe3HaAwBBhp6BNfsRpuD2a
WFhkzlcnamZBG+9Vd6VYNQjKnRVbO3kGDS5Jb1ltutT4ZhvDqo6rR1HjJkE8UFt/ORlI/ljqdQvI
RhnaX6cJPZPFgxJ7l2qHD8aHfHzwXJg1kWKfp3dDrxkQ3b1+mRAax1psMy+8DkDNdndhZX+lYJ0z
wd3weeQkUW5+Mczqnpl8f0Pi8WJYkNKlv9Tnr+UUg85fC81rm0NGgpDOKT3x4LSUvgquRhJ7NDm3
Rpdfy5nWTIXmDTLxK7OEdZ200SIk60eZ4Caz5w7t2zgufwlEHiYjxCckfGwRLORQrQcEHcMBGB/u
ZpQi2RVkV1LKg9+VTMCPoWffCsA+n3+Oj2aCtGsNbL8ItOTxZ6ne6IR9h4A1il9GBFiLWCvdIeSU
tCu9vZ1quwbqJ4NBiEjOQp7bmC/4CYM6J72AuP3omTITAbBNYQtm5JwpFo1oFRi5PSxzPXsMM2WT
AGopAQGglLTWaxcEufMgsn5u0nhsEdwiTN72TnuNQQgzTaD5SXwjgVGdY27K4OekiX0fas94sYEw
QfKMCUI0kzmY05s3Y+gdG09lKqVfiN7S2u98z8ohPpQRDDioTc4yrYAJTEvne1j2Em/pBe7BLsRX
CO3LJuNtl/2r2eGpknv23Ea/Q5/8O7+lsR+iNIS6NUJ59Vd8EA5jVK1srN+IwAecYF7p9wbUVkvI
PrtKix5jq3ixGW43NNgTSOfSme009RdRNSuGcVkbJSq27UveOq+NWfyUi4x5wqoxlceeVi0ZEPLH
rzG2HKQEGfWus3cbrZJWEocRoWjUqZfD1Oygo/3CNeCgVNmLrKkmy7kzJuWHmgM94sqd3X21W/3r
ENqHphW3kxRF6fKjgA8CbrGelw72HkkRvBq6v9QcNGqtnm3S9V/trn8oJoMK27jml1qaYrHLSDQ9
DNH3MjEfjBIa5GQ0VAcVBbprXMkqmeEosxHAeY4fHAelXHj0XWYjLFk6cAx42shdBE7308ryLxFY
kkif5/lFUyCZipyFAZug5PHFIkA5Z3lBrfZJ5xcIuVTAQlrSDmLOVj5tFdTw9Cprm4iY+/mm/Qgo
YmueRaLLCc25IFPOPw9E5BQmo+2R2SI9Pw2WJZks74NNn/ZHeSAVEpybFOk+VtpZClhkStC+b9V6
niQBxe60abPxGBu7oan3Nolynj474lXCRpKmeLD88BDT+LT0HPCgTvGeQuOhE+PIToyR2PJdTusm
+OHmiXchtn60eyTm7QQyBaZwtntEldexWdcMWGgXFU230VL9tZc9Zgzk7Ca6sy7W2R8c6uBFwAy7
GqM4yt63DxSV17xvVIrpAGOkiuG6XOsSCiA7ZGWQXAI9frRsdLJIxn6IVgJAenu9Ab5YYLXM7AS5
t8I1uoqxSbDsiEeJla3NfJjpjrv7fN2cyMTnq1UOc8jgWTbEp7eXDfEBaHoErJbCN/aeFIaqF3qX
PIjBRUI/+QIRhT4WuXVqw3MpwoUs5LCdeVXIu83eX4+J+wgVwArVrUbh/7+5PW6Ngx446LvRuIm+
gTumhM2R6VpEpxdW92Pw0wqv+6b9hZVaMGvyivR+JjsMjjnT03LR6nCzoukK6YDHyqes6aH5RrG4
cFB++MYAiTGglQ2Z85COWHNKUlix5YT3yJm/i+gC2ahPB6KbDwBy9dCbicK4cJRYH6R/tGEwHMP0
zTRgbr99ZchYtkizJsOyLTOdAPhNTM1rqdE/HYanjBlMjo1fmxj3WEf8CqKkn/lB/kOX3orMU+/S
Ytugc5mJZOUG5c6k+erTdowypEhSgdKvfhPFxXcZOnxZsPvDXRXHV0hFHQxYULOkEvcm9bOEf4QY
I072ME+AmUicSKhgX9ElmD2OEBC6m7Ls71BJflIcpmuoXPyCVMAp/qsoylXWmmvFDLGeql9bDYOg
LJ82emBfal2dut5vljgxEe9xsB0efHOQjm+fl20pamqXHkdflmF9JnatMJbeaP6KW3i4itVdG2V7
zGM6uhPM96ZHftSZIcoQT+LYV/pVYuZHMtKd1kSYRRrJNp9ArHqzwS8KcKnJYz4BM6LmlEhFFRAg
tefjhY0g9+H5h/hNCYDro5nntXrdBYqJHNe4VBOxUjbTNx4p6qPdjrIL0fFir4bOugjgME7p9sK1
5Yn1/tqykYqSKj2xsxjheYMt2Ua0KyiuYle/butxl3T6ujaXEn+tSTJXj3YQEN0W8ljdNBdgOu/K
PV4hlIh/38HZmRql42Tpo82np/uI2eTeVZt5n2pfP/+k7wco8joScUGbAeu7cySOPqIBrLYGnxTg
kcSh+ijMUFSsGNMtOwdR5ChsnuM4rVBKpGtGv0ZroJZbzqoczaXMozp6ESmGijIJhaI+b0W2cEDd
XLjTd0GAO4VLSycAKjdtkbPjgo2DOAztbFxt0i966C4F8S+SSVtOhx+XBGyOVWKRPhZfR0gqIfaD
5mDsXMnUaLInS4wQ/Bxck3mJiVbdjX6+9ZNh1SjdSrj9nci/WkjnfX7b7w5VedeQDmmZsBvtE9vp
jyxFj+MG+TgXESd6JRZZNmZqN2EuVmJI14oTrT+/nCa39vnK/fN6Z0P1qPNQkQz8cRmWij2b2ulp
ChGbk2SOKlgkfjQvMTUOHfBp8n1duPq7rsnp0wIYgfEKfes88MRG0EaWiryibVbbsbqKTH+RDzl+
mygpUToNXrBokJcIFG+HJtce7aC1LD3kXrIMcUWJf+mBfBRG4LE6TPKhYgMjeRsLEwa2xdjzAlzI
wr7dXcmCo+IZyAkCzo/XsmWRT/nBzhtMascLoeQ0+Tx7IbJCZsgGmY8NLRfInwsgbVzU5HIeCUUO
ZRcgZuuLM9rLWnPvkYrY5TQX5X3hNnQboYnjktjJ9AMW4w8t8K+iorqS9ZwlENDVtgq9CYkcNlXM
4YDITtnSs80bvxlWKbqysnkvq0JpOS0DY4xXddw7y1P3WWY0srS6bNj3fgoGOMZybDpTHDmS9Xz2
MV0TzD+mbIj+lMgapXj3GBKiOmwltl6OqJsYpipBRRKLAPUsdML358vvo2AmkXRoc3BkqO8kMpIm
DSGmY6gnceORYc1tB73Xot4DIECiclv7DKaZtmRqtZjG5k4w5ejsWYqOQweXSw5jGMTC/bWgRjMt
bKFMgR///C7lC3+3IAA/YmCEF735bo9EZWuFnTYuccu6D/VwQRflukQNwZog04KP/fxy75HgvBna
tYR5XpAOBfftm4kaL5g8nNmWQjJitNKaOVn/MKlMb/xiqQWQS0hoJRZErrqSeIpq71yGprHy0C4Q
FyLi+1mAvCFKN4lDwV3mfJ5HEBcxmtx4FWPwgHO25zOUB1U4TN8SSY70ikQOvy1QSgkyXkm3jX3W
FFqXCpZLxSUMwYdLlzMFWzaIt5IX8vYBWf1YRg453dKqml+p2z2NmoXU3eAyPB4VqCpC35UmLMNQ
Aw4eY2cFq3BmuMkFutN7tJ18MBR8kspH39s7O/NtfB5KJkj4QRr6rQrsRoRrGhHLeji6Rrgdg+hR
7nq5Rlws/y6sk4/WpQPVlxGjKgcOZ+UfimNemMUlsxFXf+wNfWFZ4Qynt7XsIOGuOK/jei2C+ItW
Zlu1PdaKg+WDtZTlkdzLnT5AObxw6n/4cuh324yMXE0umrcvp+2hVuYdq3cI6YfEA4KlyLAAojHI
Om0CnA6wWon9K818GbzkFGEuPJh3VQ+vxWHfOHQbSEDss+5gYfSDZuc8GM3ZeMp4E0zBzhbaRhJU
ZFCXSH0PzsSJcViKEOqxf10aTw2AQelOloKvMOxsLlKxwH3lwqo5Lc/zeHIStvHQhHmvayDyeDRp
+3B7OhY0oP0hPh2rXl2W1DeK8ZSGrfQ7X2FzPvfVbp4noIgz3dq4gXkixrn0wMYw3xI4x5nX1ZvL
Ve2Ha8s0kV4gCyJ9O3uEaj/kroam1FLHnk5GYIgyNyYTdFlDTIzbPn9lH74xckSbnFYOjs42Ul34
AsswkmfIHnOZwmM0spTSgpLkOSodUxEN4d9g9fllP4xsDkkGiR5ZA42Ut4u1ESXNb4+SRdZdsleL
s/lMRfq27sy9PAc98U3CjiJ8a8xfsvea0si/cBMfPmuZzwNahXB0Giz+kXCMmYmltOeQcMgZM5Ps
QrqeN5AICzs/BZBY/OojdxtFxVUyqIBHrZkSmVeyty3bW5UzzunEXkiEPoxuwLsl50YWdOdE5ToK
MZ1spxGKSgGld6Kbpc/s9kEtMQHzjC8S6ZawLEeGfPlQ333+WN5TDuQudiyGVZDK3o+sOi0ackcu
wXxLhxgldPpZjZiefLh1sT/uW0hileVvyuGbDL8YDqyCJFrElfjSJf41YFVyAUPMYq85cafsWl9b
lj+Xk3xMPR5kApFU7Q4R+3lH/zORBBJ3Ul/QyJ07HvaZzVqzqgdx6gEDA5CkHpl7ZrQdBIWXsR3c
8Itdd1twkJ9/+I+jKAQseNVQxPnP24XpFgyoAwxKl4xTTovTcsJtYDurGLCCko5f5H975sc2fy7r
PBnUP7+HD/fkH7dwFgJciJeZ0XELEqkn81nfH3Z4jNSuzoyq2SkY9xhaeyHZeCeHQEBhiEJz0TLA
V9EPefvJ8wk5ADeU2RbqBmXQHRo9PvgRKLukfhqmCW+jaibPEVBmdwgV78Dmv3gjQhf2XY/xqax5
OdyUOLmRdEE/HYFPArT3PQRG0Kv7/CGdeqzvgjkoJ+QF6IqiIP32dpXRqtQYEe6lhZ/mLKwSTJJI
Nk6we6+58S0PmQEZvocNzeoWWwcND8yGWaWMJKnu/qhtKNKluzbC4Obzm3uPi+ZZAn9xMYtF6Fd9
RxSN8jEg+efmRP8gAh9ODR6i3p0zABAMR7xHJLYXr85+Fiine0xE8ex7+q1iWas2Cb5XutghOiAR
cbI4yUIkjAWKoLHcOBjdp8awsfNskQb2s+yxKFEIwCpWFgi43eYwjW3HX3z+qT5aly7FIZ+HpgIK
FG+feA9kFo37ZlxGuQFfuVj7iEq0FEnq6F7JzVyoeMTwv88v+2E4/PO6Z2dFR68T/RISGzSzDp2W
XNXhXDGUBUA2U3RHSH63DeWKpCOPBOX/zdVRKCMYMLdBUe7sU1sjQ0aP4VgTJPspcIGrjwATcQYO
hqOqTq+yuQMCUzLlJQT7wuVlvDlf5vQn8T1FTc7iy9vLh5ZdCU3HRTicMKhx0/5FK0IbiperXgWW
Z8H9yaDxDkcnba7Nxt+AKpxmyIAYq0zo3e8l8N/fh/8T/Cxufl+4/tf/8P33ArebKAibs2//tVne
Lf9H/o1//8bb3//X+mdx/Jr9rD/9pcP96uH8F978o1z279tafG2+vvlmmTdRM962P6vx7mcNdux0
A3wA+Zv/vz/8r5+nf+VhFD//+df3os0b+a8FUZH/9fePtj/++ZcuK+f//vPf//uH8hP+86/77ifP
6Oe7v/ET5XP+svkPBrqeqmp4ypFfyZDa/5Q/0bR/qK5EESPQZMAtlEd8XlRN+M+/bO8fEHmIZnXR
yu8t6x+GAVTcRZmRHAV6z1//73bevK//vL//ytvsBgmVpv7nX6ZM6P5cT6puW9DoGOowxpcr+u16
0oayAB+uhyxnNb9qsTW88Ya0vcpL94ANWhuG+fdMWPocLYbmyJ9oHiD7tjTC+yANwAeP+0ka6Gmc
lOsJGe0rN6782ah14MT9FBxAPfpbiDV3uT8FhxDpx1XQKdHCDhRtEzSeuYlEhAV0kfcLXN0wODW2
ugNGzLQZDY4xEmdxA8M3cJw1Ujcx/gOdgGk4C5PYWnRBZm3CsOzu/3htfz+nP5+LLT/3m+ciFXVl
MekyTYLff3ac2DmeVENTDos617g6rBaxQdgJ87ugHY9m6CpPE0l/NqTmHAHnfK0ZzEsYVZcrBfup
rMJqLa7tW5iGCE52pbXG8DFcFQWHdSCm4TVO8AIcalWHze3qc7fMwGr0djw3nWxYaGZRrePJb9aW
jyA+Jg3jlekA+8xrzbgyrMaAUTP8/W1sAQbwnWdVGjU2unPQ5RfoiOUybBMx1zRFxoC4YK5blg+W
aun7Ad2imd/oE5KBfnUbOtjzyu/8rlMfFOTYdaTtblGiU5ED5KDPmkrbO/JbjisDb/qhnnsD0hrJ
pBvPPUXDLJyM6XD6tn6GP9lsPn8l5vtXwhsBBqmCLDYQojirTcIBZnGRYl5tVytdTD86XfOfh87G
1cNQk1VWxMqz1TQYhzELO9CJj5/beIslfUgl96ho47g3jUCU6JSJcV8zlMClzEAQ/urkFNi2pf7b
M5Axqn40ikZZ4NkjvYcUd1OIGlotJlCzAKPLAyzg5jmYjpriiKeEDXztG8arOur2UxBiXxwYB3Uy
rkejCO9bPf0SDvW3KWN9CxvAtxc0zSPK8cEBjbrPn9J7rTdgbrB6kZ4jSCBKcXY+DYEeO4gBVYvK
1fyZ1tn6Y6OP3ZZmuj5XEdJ6tD3MnksjyLhRM1u0Trrgh1G9dCsfn2jcZnphPLaeg6ZD5FRANJD8
uk4sQ8NYT8cwqWsxLnRc5MUazZ148V6FOoKT7sUAX9NqU6aBqtmvVfNHD7v4oCIHuJnG1MQyGNqw
Gw3KhVTkXYJFn0NDCIC0j89MM/Vsu9Z1MnQmcvMLtZJGU5GK7KaWy/ZvbRyayisXlZcDmg2VgjZ6
6GwtZN3naexaT4EjIBOhIrSKbDe7mVzfl9b07YTEeRJsLOFgIhntrKnRH+HOprfw/7c+ZjIUK43P
sA9nGzgU9T2Otox4Eg//EWwmd2acK7u2gjbRZRdhwe9IvyqUHdidNo0VEkpw2W/jdiyA0ht5jbPs
0CeL2EqNK8dIcYh244w2rF9u+4A8Oxzd19oZtknnuo8lqfPGS6K7tEcRmp3aXOVh01zVXdxcVVGl
N8iQ8v3pS6TagGVz230uPe1njmvnXRTV+k4xS7HUBaacny/c0x2/ibg2HU0GDUhYwUbSzrXM8sod
BsZY1UKN0o3hNN5xbCJ9GxcCogKQdGzuwnie5ak/N81s3BDBrruuWCgI1+3/80V07itOzUjDuODP
hYkDrIWKgFtHKi7gobXX4jFEra3u7twyWuh9ENxUE1glTdqEh7U5Hoommg5WFR0rZ6oQegOgGY7Y
avkTF/LzfG134gV15PCQO2Zw8PLd730AOsI4CiG1JWP31XMg17uYpm4w49kZY+AfMivpFt6o5VtM
j4unGrBl3uTdoi1KDbSWFV1h2FQvk6FUnkEcHSbFqH8Y3vCs+Zcgwr8pd2+ftwscFDwHnQWqpvOu
gsIYzclDLVuUSjvOsb4DnTlIevrU9d28jtx+i8XmcBcN7r50OuM55RDcAiNIFm1reA+tqaXLpkiL
daI36VXhV0Y7HwZ12Aaof45Th5iyGUT3wqvNbTOlUkZMDe9dRX8wrf5RuImztyH5zaqhsu77wFqa
VYDan2fcOB78vb6y+w2zfgoioPi7RJMKY5UYN7oMYl6i51h3gzXL8Kefddpg3Wth3G9rdQjmkhKR
67q9xqsmng/Q15YeoQyB8WFpx7a3RQIdUoJXS9t0t7zpY2wrkDbZMwix7vMe9FBd/IinOtkGQKx3
rhLTZLDS792YTtvU9IIDne5sjufPRsfsHs+Lwrs+femmybtmEVdiNZp5+1pofrooWk+bd33wTbEy
777sPWxgVRz+3EQQP1VUdDpVcd0Z1rQvRp0dyig2HnsfO3k7Ft5aUct2WUf2tMKPFgcFzaHKlk8h
M3QYIp6WLJtG8+fCwxjMEEP1S6nr+zDr1Q7gQSm+RCCy1nFlPdKpara9N5hHYt+PugmVrQko7+iV
3QpjvxcfoC5QgaCfK2E+QhjP+CdEnnaHCMOlK3xQV252X7dCPOumVxz1IEtnbduN1yqCJVL02P6S
+G4xFwMnRVzg955BaEWewaiwGREYSutL26U9pLdp5s9az6t3aTLdpq1Pgd65eGVGXnWHIOVLMbjZ
K7iKXIJkamRXbPMBgvO+lH+e2w5ypjYKeziE+e2agj+ZR6qGW4s9toyue/FkmgFJjmpVFjaD2CL2
DClfbOt5sAUg0NpuN4pR1ndJqC8MJGKQayiOGV3z+d/bWWujObNDUCe++jpFTjGPDBw+KgAUzWQt
qq6cnq0wvNVSrm0LxKBmg6DxlYvAmMUMAnbkXCZCy0kHFqmDBN2F06zys/ghCmtnaXrS6MsQ28hz
g2PpWelCt/z+KznQzFNjKMdxG+1SN+0YNElXEHmYn77Vpxs/SEgT5SLI//0LbW6015Y6PkyOo6AY
lDZrIXcuDrjbKp2W7jjmr/TpwfZN1Od2Z7Jl0ypM9gmkw10Tu/dxlZRbhAU6Elr12rWS/tiTkfoz
J4jSl9RMcYVFfeMaCOi6SHp/WUQ+YUutm1VNQjGaTrIXzuigyG3E6GQkJpRvtz9oxnhfIYipwYHO
65036tlNpOjqggav1BlR4++F3QQHBcuZg71id2Jr7GxOW43ZdwkNuNRXpwgyhGKOYdFww7x3VsJA
uG7lnpu0vppXRMxVkVXu4vQboYBcMXeTtvqJ8Z8/knCnTBUy/0gi4h9P/w+kZ0GXpNEXeqVdaN0i
ni4P4j/DLHR4Omj00Wim01k+B+C3ftM6Sqhrc+f0tMPEBoDaV94aQ+x0gWNE95BOdnlwGB7iLFeV
4w0arwzzAoKYP1g+QrLNi1oi2R20yS/PyBbFWC51SA0HnL5ysJXiHuGvAqJH3xgAFTil8Fnx9w0o
J7zokNC0EPCLEvOIuUnHHqZs8r3qVuvV7GAIczeS221wfppQ80GKUJjAZJu6iVaBDqCY2d711D//
vpWkDHjPaK9iceLcp6WAA99hNlNpXrmaBuKvb6XNSs87+2XqMeZD9vFbGIHu8pofmF6bV6OViDu9
UV5dwd514uSoYaH7wJQQMdKkRS3TMlfKBKFfJ4t+1I3CWJSafqxtBLPxpB5farSPat+z152X8Zz8
Jl0AvwwWttGG93hRXQ1DUK5i4BzbQs3Tze842MQqHq2jAqItMjHDHqeSkw8ZOVEWzV1WZjZ2cyUt
pLSfV1EW3SXuqG/xKIIhnbbXdtS1V6fn7dMOm+UT0KWuTn+MnFWH32HSGfO5yMCRx2oyvVpdFiMb
ylBrEoWJQlpZIFrbhbdBF/mzTBMIHskpbmEFNGqAYeyMOH7SgyG7dhX/u+EE4pkuhYKOi3srRuGi
Du8Wt2VdDpvTcRxn+XMyFtmiF7zDWDIsukbXjxWE7w1Ul2prM46IPTXaINsX34/u8B2Gu3FT29MP
QNHuNmtrLASJHjhrKZ6x+L2KtMB4Oe0z2HZi5tXWsaPYH/0BdVm5bJrTFx35lN8fO4ekMFf1frRm
o5o8h3pTwqcgL0KhyZsrGFhoi8lOuv3vvdw7NdEYrR6t6bhwVY2vaRWb27xHdqgMinEe5rF3LSLL
w4FTdPtcQ5k+7+gn2OkUL5PEiWepEX4tMGWxZmZcubMx6qNNEhwGmQUgbzJtIoZYKCEK82jJL1WJ
EPdwimOjKKNVqpNQyI1y+oIEgLP6/VOkfottHts6a0CPVvhy1ktfl4o/URtuArV7VmJ3mOVFk7/k
GdoUSqe687irGBhNRGzSTBLCrFHXOO1da6OLR5reMJwwqlUIxfh7RgZY9e5VR7Zx9/uLPmbzthCr
NmplXDLKOTLZ4VHXkSFWxTTHWNP8FVjGsYk51KYSxrdTgdS0C/Sb26Nj9+7+tIgHUt6rZqtYBYiu
otXvQjBhjwmExSVdp0XYhM1WrZ3mpsY7fm6ZP1Wtyb+W5Y96cuyD0BwGN8231HLrVzwbw5WfNTid
DmUekiZX0r1OR+fL7mqMyPuF0psREkcZJD/HN470ZMkcMORCIBpZ0TDRtRVdgpnhj+ZB8F6Pro9t
e9HULJQhMuY+NodfXK+S0f/0ZvqACazFfquycdgkNf5YeaGhU6TnT17cdxtrRNU2N/pDBgiLAS1m
ndkm8QSJvadVziJnfIW4WITJadnANJFlLAzTx3isfnRZRDls+pO3EClI/3po6+sMntwGoXYED/4v
Vee15KgSreknIgJvbgXyUvmq7uoboi2exGfC058Pas+cmRsFqt67uySSzLX+9RtlwbxT1gtlGQTi
3qnD2g/EyWlNbV+URftZTt4zMO8Lrpan1BPzx1QEl4mUll+aNv7mOAPYGYt96vrylzZNHX4k/a9O
Z5dp6h+q6s1z0QYEiadZ91g7jnauhsEew5p4ahy6es3kWjbzszC6iWHT8Gz4dvP59Yg5eT8/4RRy
TOuy/Fm3hYOt3vft7Fh6Lzh1va3W8CGOEsnXnnsJHt/8QrCZ9fF120ergj6j8iwmuoS3bFulMX0s
uiIqI4/95z6jbxQytciMZgWqoncvcjCt/ZLuvzbQUSc4VhNmetRcHDg7jWBNHC0/sSe8a42mk21v
Zae8sd/yacKHDpvcD8TLVOresQSzfpDrxjFObwKaoW1W3p9ZIZ8x7PKAZdty7ZO42I0smcfeggqM
xOfJs0XwPRCDc0hpCo9t7Prf58S8uzIPu8rF4kz42dnCxPlAqkn7SBwsvwWnRpw4+nVOPWAgPKUe
AXkryl87f1OeTkRgVpoQ5kbtA9rjqZ5S/JBdcn2SToTJ4nafDBjkoQhm91DEFm5vZnDMmNBTnYG7
Ve0UHOclIzS2c174WsfbYP4de/rI2baOpK//LoYERdFgW9/A5vOQRPAhTBtYH+5Yuy9fXycRBdlh
UKZ8qQbsYezljaLrtVd1800r+josAtoRL120+2iMVFZkN5NnsFCEisoS56Z34n3FBuDHv7EkGkLi
FiwWdLmcaubkCQb1/OKT9kMXNxez+2dqdoovL3c/4gVddTB3zqVNsregx7nCt93dBN3ZCosO+zhh
g+5lFj6mysrqa9BhvWtpBTYCjv6pFkE4XDu58bUykqetVbESsC4xfndkDe0/6/HxClLIrrkp+0c4
FsEJu7+/Xef96A28AvFqySCD8Nz975WsoQ5h9viX0l/dIesbh464jWuaZv9km9ZvmsvjmTjGTrdz
7c0crPFupDA1t0Vi+sR5FvgPXUwjM74X78jVCZjuCwRdstknTh9f6jIDrplnsfOmtL3i/kTvu8Fg
GmmbO4PsucfUEmuZTEpwQ/SnR09Q1fslqX5TaflXI0GEV+m0N/VI6MFWQ4r/W0gacIDCPh3Tw9dp
mHwI7JYUtbDw0+LbdrXA+lUdHvb+1FC7ZMuMuVSRXJGq1fuvE23dNNtmLrJnVDOYB7UGYd6LXQeH
OSdpXJW+u/eLtHv3nfSPEtYI9s5O0cQQBWEKplEXq3jfSM2NbKffa4FDSENjd/u+JWa78Cf7IV94
eHNCZ0M3lg0+nR9W5g1vuljEMYV6T9QVHSJ+V399WxtOg+bfbJ800tUG3Gndb8JEYxinzHz1jPn/
4iDvy4yowvTumsbjRU+G5WFInf5V50HVli5qdOdWoozGJT0nHX57Edlz50zOtUhS48ZY3dp/7XY9
YSeQcANc7L2luBVzY+4spV78AkM6b02c8LSabUoXD8Db7qWKtZeKmcK9wJIlyppg/CkIe5RDEb9g
UUlseuuj2zMz7cPP6zxy48l+cnOjOHYFxV5l5d4DBoDE2DMBQ+PQdS+GGz8FmLDMevkuepesR+Bs
u6hI9kHGfE5bq3obtAH6wVT9inW/CFs7Ty9yab3vRRuafW7cZkh44dDZHU6Bfh+Wjlt/NP3j1g0V
zHGvLXZDSjgVbkM5lkxr0TiZKOIwb59Pgz19+lmR3wfAvKgvPVq5kkaFk8I7NavYv6tsDWZ98dhT
Wt4J61XnSc5XNSbivr00/sNqJtoMcoiSqcI122mX0KBB6hynPW01nhebw4Nra1e+5Yrdb6y4E4J4
SVE35444r2jY+rPZSZq9S47wQ+5g26Akv6Hlzw9iCTBD0XtQCACzO4I1WFuxynfTOPkHaFG/F2kD
w3a52Jc5bfFX1Vd5BT2XJN1hkPAEBungFL/2si1OMJ0h7xS9725MHdg2wvlom3fJMn7366Z8GQPn
PKbzAa1I8pC4Sf8cS3zsluTWahw17Yom0Wgn13HSOj6IZr/aUGuxpFgR76Ywxpe4dOu3bgwbbzTe
7N4z3mTWPOmDdvFFpz1lDN8PFCokK2uuvhNJSm3sd/JEY5bdhKGNUYx17CMT/CGisqK7Kv0k7NsU
xAmqmQsiPtj3ec2sWs8833Xeh2KZrts7WwXqViTikjXNCOLqz/qx69qUFaBn9wb3hA0QSxp+cWf9
VEIhWc48d2dJ7Je/wCcRZCSG8Zd8AVJB+2F7Zf5a9GtvEbj9Cxpmwr/7EokofPbDtrrS/jT6zW02
+/gBbtXySnJnvKvVIs9aMCyvcigpixeEQmnM21LE1m5cBjIZwALqQ15CUdCIFsRetdcIacDLIKey
gw+/XpbbpVqDGmRaidPoqrPWBta3LC3rc0pajFLt/DWCwNdXHIOy2xvCJNAswaAQu1ISarA8qt0j
k9M0TJ2cmn8ucKkLGu/n4HnVOU6rsxRzYBy8wrfXh4GyqRudek/7mFxMN3EoOHs6gRX1mnr7w3UG
guWtwfkmDaVfA1keAomxWjYIL9RRQoUoEdXNwDXv1Odq2hWKe5jGwYsv/GoXa4V4iA08iSrFWA4h
xQy9nMHkwgo92ZOjXnRPJc8F1BJF91KFRVONoZ0Ox6JN2wfRkyA7B/X4PnhQoBxpZX/GtAvrXiIq
Tuvx1rZ2hfZp+uEHRXkdMpLDpJU6rxRIYS8hEnx9D03J310OJKvUlEMu3fw3oeJ3vcdBoZHBq65Z
TREV2CZmKDFKNs6j8oqO+BFTPAxO8dee8vnpqwgguIGca1Ljg9792ZfT/MMUgp2hB6XAdrCIrGb0
XwO9uWeyNj6HuAqgXEOc4YjEbbiqrLufrEHFDgtWFC39Var9SqDR9InWvIFvV9c4UY+zCyi8Lyuo
fKPhcjODjPYOOPqVQrOJkGNXb+4EfN4GEOly2SUHH7egPUhY/mKL1cnGb1v+lLdt4EWGu3QInBFg
7pzM99j4a2J+SyABT7E1doslLktGkExvxkVEeoi5h9vkHggl33mWhDfIiJa/UYddb6GkTytqqxg4
JrGXfaPiGVFXLB8gdO+91h7TMOa0iRAw2rRsYl9tTej2n6xvi3JAQlhnMVIeJhCuX8ZXiwr1nCY1
Pj/adCbqKznIThM/0RpP/rD81OaKzCzzZwLC56PiX8fa/o4ivf4gsao4o8jLCTTFUliNjnU3VW7f
x26y7lntGUejbn62hnSuTuw41+1qXGPhErxMwkbO3fP2BQ+4bRzyafD3jjSwJ68D/ba9CM8/xdip
XQgouhiyLEVIbJaiEzzWOIOBf7EDd75GTDFEmsipdYaFJtlxXw1FTc48MqCd6or5bvnuQOCvp+1I
pUEE0JtgNTOLLCx7xY4xPOmMp55UjKjZVAEwc84MuolH9RBki3ip+v5dkYP2uRUv8+Kp722fkWxp
pR+oBuWt6mcyfQNd+04PtneJOkhNL8a/1+9ONVmIOR8suy1mW92VJjx4L11694b0vxeEHte4FMkj
yvYfGmnPfzlydz1MtKevyUCskiyUUiKyT/TfqixrRppW98FgiNmpsz5kwTzsqmQRRKw6LKHt0pTD
izrlFrwtiziHXx7+siPF5iqoJBk0KIpo0ePyqvp8PNRIJU7NQkD5F6KcJGgGsBcU/tys0TvPuQnk
REmH0ESkFx2FRsi9CXz8oub2CssIu8mvMrBAie/VqAuWpHwyzby89k4n90M++peFG7fj8Msvce9Y
X9uHQxR8URR7SZ+z7Cwy/u7JR42XgaOeRhLSGr9f7qlTzE+6JO19GxUkhvURbKvFr6jIzHGNVQOf
H2YguEnSoZgcEMIwPrxaLodt5/DMn4FItO8u0ZSn7cdF3CGkjycZH6zZCa4WaGum8vGvbVTX1PDk
ZyndKupcoc52qbyw1RzCqpbkwbJH+9pDHDz5gJHnKjGMYyGz9qXsOP0cvU3+GNpL5vsHY0zb/wfA
geGu76vWwFZTet49W0ZWSw8fbHtrzOKWw/fBg3YVSUxlukQu0dwRNpE7UO3uKh0W1jrUEY37+oUq
ygV0eqfn5Um0TpiufQwqglBJsOzajP2omvzu4AHU3jtj562FKjPSPCqqbgqztXj1Ew+ykbFgxq7p
uw2gYeRT3vNxeGX6PIaGRwjMsELX2+ComvIi/JqiWWlqkR7faveqcOzdhj/0xGKEHc2u7J+Tbkr3
Pl5cX1dD4TuhxejuVhUn6n77vSor68XP0iOqQ/UxdLX+MMTub4XzxgMYoHHaBpfbi7sEqH0Mp4q0
LLCOtUke/QYPIOCdYJoY3wNz1l4wF9S76j6ReL2fp7T51lTte77e1pz7kUl3QP3LmdsMBkyS9dRE
FtMMXfHqTv4nFRQlqurGF/yjw6QxjTdhi//vSilyxshnj+Jet+6GXidQVioruU58S9vPUL5lam0q
61E+WSoH4Oy6R9GL8tEkoKvzx+fR0jDx3sBwh6RQRvbiITOtnZjJF9vXcd0TNA/fYbHi5uQlS7Xb
mg9ob8at1vTfXtAbWBxwLrX1WGOqKM1rqufewfZGDVswezh3CTMtsqi750p3Rfg1xvKldnDgj2Ng
pNIz9nM9xXOtPcvEnsMkdTFvXGT8zGA9v39tpo1Z3Na0jr1BaR1hl9M/bi+6N8encnapXLsV2wvq
p43DYVfyATlk/EjGYv+eZ+ZzQZ7a44btrO/msVhuX0vXt19dd7wWeQrWkDYnCUy+3zZzGE1VxPjn
efuRZxnBxSmKEc8Y5ghBab/Ec1devOGeV07VsaO5NTs7FCw1x9m5IhZWd4hyU2n6tEGtBZEIUUL2
1CEhTeuVaHCe6yG9Il4UDxg4/p9J2lZ7zF3agSd0Bvx+LMSsccDq1aKhLHAPUp371y7eVJ+yk3In
Hv3ScvbTglPeNrnASBE5saqLkGCJv4aWTA+uK7VzrRI/aqbE+BSN+Gz82rqCuHwnRTZGrji6oTSC
7udgG7epqNV7UlrtuWScfMCxM0zd6rhkXXNuy6D4RtEXmWZRhW2V6yevakr9GAfq0JlYGa1orV6k
KNjj6dGknySVaKjPvrs4WMTnPXzX3j18ff9Z32Fg64Mdw2IPyv9Oz68dsUYGc5zLuLh1cJZuyeCr
kN4TaGW9BV6KVn6cjT5qF92HWqrdvg6rXLNZuA0/Wjr/sXK1/tWX4KM889VpWqXEsw81Li8cgkEy
DUtWTzofsNrTkzMa6d6srOLVWHwaoAzpxIrw+5l2rUY1vAh9opwm2pNgQuH01EYifm7W+Zqrkp/Z
oPyjs05WgKlT8i/AnTWCX+e6jBIwl8nBISTIKcNn01aPsTbbwNPMLnq/OZiVWF6XxGG0uHWRX0vf
9EnK2RYulXu5OrJfarvKQ50y+7maS/J000TBKNbPzD/n73rS9yffRwiaKk5WGFdN5I09QgGgu4NA
cv6E3n041GLEYUZo+pH4C+e2VCNmGK2xy1emhhMb09nL5iUs/cLlMwyU2NqsjmaTU8fMw1/Nqd0/
mgr2pa3e+hT0zWWmTya1zTy0YjJsp2zFhWiPG0uylflfPWm8czei+V66NDhLCDvhBDZ8c3TVRE3A
IcmW88kU1QsLd0C0sdIENoZApbpD3fjBLW/Mn7E02cNqlmRntPJaaH78DKXuYC/VTavt5O96ofrB
+JYk4jXuS3HfXrxm+u9KoS27ZHlOVI/o++fZL15SF/uuA5NZ1oWIzbM7Tueqc51zRZTztvqqNv8r
vW45bO+CJvgPDmP8rw6mZhkU95dt6WMGhjOEJo0zaJpzcPqxJiCgi6/x1PyG9oRUI4GoMsjXGCIH
w2vB1K/W9lACbl83fU5T84s4EVt9GWoJZHsYOXiIaco7YNhL1Pl6n8YpGw+AEXFU1EZ8t2WdH//3
ys7h7ReFJS9t87F179tLVkFaYuD+WOGGsC/8tNmnfU7cl+WWr5bkyRzi6d0Ri0sGd2e/5Mvwr6YU
fKscjB4Zt++dQVdfe1owHOcgIM9yzLRLu8KxpWzvgEnGo6bZ92RI3dBWxlKFtuZ/cxpGLvh+JGdN
8qOvkQPBHe9Z1WdHAt+SCF3Ch6hRQmyAy1ya+aPM7FMNCguOmPc0pyvJYiE7w4azeRCtOf9gM/M6
N/1MTCzbSwf/CdMfOfQq5siV372OeXIQK6F2YvaMuNmBUCu0izRFd8mtqrUiY56qYwJdBGBXiYdu
caxDHkstGo0eekrLJLJJISdk5dDfvbn3qBzwh0tty72OWTJG3Wget+pkW69pMeNS20I8CWCBRgZM
0HsTPKMQN15aXbqh6L3X2tfGk78uSm1do3652EfbkMZBmUZ5cYvW2vcyTl6bqX1HzOy8gm+3j0IZ
F6kHe3eZ5T1eiQEVGSdPJvEJuzw24xPSDoFFtVx2dl2pe6MZ3b71e4f0jcW4OqoAVmyD/m9QG+tQ
lTTgrprUS92npNJDY7lmeUI/uIEFQuI8mpnlNVFZc96uFqNdr4YMw1Hru12l6HinDNOpuSOmD8tR
McYGltxIn3Psfy5DJ29JBS9kEBMKrBFaGTSzTzHbf4eJZ8N0/7glQI2m+ZfJtDjit0nnFyzWSyCf
uFK3pe3Mvcpb67k0KW6Dtnk0j3AUmWlO+C1c42rWo0JPvBMNaA2Ijot04xMcHagA6NnIu3tldYSf
jM5fTF26e9+KHuQYq/Dj1lOVsS12GwOr9hscaCUuztsAF5yJ0OZ1g5fpSktazzZ7abSDJmctLEbn
+wZ5jiXHmu1iIb1WDBsWrRfmjEufzpBVBg+us1ClbrSXDVEY3KqLWpr+0Kl76+DHzLSD3G/Ps6HK
B81LJOr2Yv4+qTmlhpzIABr9a6fb2YNdABau27+RYriXMETdbXMcIf9If6zeMKyx0K7+CaasejPX
KQxvbIbzJznQpG0ooGKbOIgFbghL4FJLphTbISOtRV23t00NGDxOi8TUjE634GPrBHHX0vnjDzHW
LUrcHL8S1zap9osclvdlgW2dqaUMy9lKPvHFhThkoU7l+LQOXYrs3eu1+pAtVKNDaddRl07JXW8B
Ir8e63bq/YutZ00cMpyXZzFhL7QRhBit9JcvUshWH5HL8T2P/zUr2oGsqnjpSI05D3U67eKxIfko
GwYyKBrtjgtcEKZJdbCToHh3JEtq9bbe5ymRSvqUOKfBYLKvPMt6srPcfrI7WT8mQ5/cTPyB6ZL7
8r5d6evbr6ug06O0TImN7RPFICeNfFw5f46jjnbLUx7CNvLP7KIjowkwOZxAhioUeReMf4xb5Wb7
2pvby1f/OC/6zYOpxF1Uzad0x11nxra1s/082Q8dqNZGvRFTc5etqHe5lvxLC5p0oZ6rblZQ7/CG
0ZbZeIXGoQ6FgqVizdHXGoHsAV9+wcVh9vLHDS01nXmNKwZ+az11SSEEkBRlzT/qXp1iNx2/le5i
h9MUn9KsmC8GFj9hIA0YJ3lJgW6ZrwIfwNnJb9vScPT63391+uSnz4Dhv2icG9p4xoM7S++em6Cy
jvx/+6LCOLyvF/sVZsZuW6gTAaNM6RgpF9bHHJf19xHN2hHnXDcqsra6NTNsSEK18xc1UvsZMHsI
oeFt47vlDglJd6czH6OZiNCzbSt1LAwi4ARDElIrvR7EY/H321MeXLdm08We89aVdY3ZRVpCxa/d
C4WIutcaDdtYzCCemttE2hhgVJDn16zQBvLGxQD5FbsXM1dz+PUW1Bpycf5OQjWDjKF7L03M6Oq1
zFLZjAB5XVFyXVtpNhtR3MzVfh5AmxBewe5CT/iqUswrzFletKq4D6XJceRpRkhEOyRIz/8OsZpS
p1bzU5aNsOznoju65Vw/1VmfHLWGb+c/mJs7vZ1wVMdVqI8l/xRznF0x64RDxDiqO4bn7RO+sl2l
EV7gpWm/M8pBsOmwnfgp3urCb310aCRdJOnU/kikzGgI5+bravvZ159K6kzR2H2Uj2b8PA6MD5KC
tEQ/y7Tn3mnjZ6JPIpVjMIm7gxjJCx6Z84pcPNTjDNS3tMYjQ7rkUI+G8Qg720N2pzWfXxNcExOJ
YT2LKxKpaEY9FWnJqD0r0wr53NNbxjjsTVvK2xz/VxSU5p/RCcrI2k4QmecdsS2u++A4w2uqz+0b
mzcGfTAeB0xEMa0Vrh2cCvt9Y799ob0dAlZ4uhbo19CVJ7czlqvh5v8KLMkzNQaPkBPqSz/RkyW4
oxo7N/Obe1K8bnUDYt15v4idr5zsWDqMo2sbnqJWuqfMKI1DAPtnL2DhvNnZRLQLHq77GqLXSzNS
1KAY9+BtA4K08hfpFyrCC4s9Sljnhg+6a82JiG03+DbI2Qx7113CzOSG2rBKdRYOG/UEEyQ20CUY
8ElNxXwFboveNGHpkj7B6CrSBhdytkD+XMFAiW3m2ZUggDgAD8/qFky5fQ0Wg+yyoE9Ct65XuWwa
1Va/7OLKIE/KzX6RvhANknwojzjZHkrvndSIFdKPsQbNT32QAmu0xovWB+aFz5PWpLmLjlaCwz89
JB332kh6DaA5nRGA4PqgsuHsNG3NOLgB4lHuybfaKQyGXdOTskVSsraDEP/bLCv/MKVO1Ax+HJpN
R3KijuvagjMTRtG7ZiWmJ0lgHUTXTnz/dysf+Wz9+M8onWRH5+t8+M5Gv5kPqUb3Wa4rSc0AsQmd
yzAlEkY9ge4uRmDxmN0cze6vBiStA6N6QOBlenTH7JMzM+qaWl6tlBAEE+7MXmbOT39pftopQFSC
a05alH/iaSEBIdP3CtIkG9cVuduu0PPkaDt8I53unWdLi/c59nN3PfnbO+KQToouFXlXmNTf6HGR
rldC7scWDtxoTysRexVNwpmHYY4GxbSOdtCoQ2XDNrQt/a+1dB9TDFVt9t2Lcsy/TJmqJ9B/J9pe
tIHxkaU0vEGXgPBBK70pvXi0lL5gd738Yl6YESzlPHbzoZ9o3JYK/yDPrAjqHqcboLS8jDaeYR3p
KwdCm5td1v00BvXQCmoMZ+7/TjHYD5Khf7L2LGoAAteVDZKnGwFBCoV8IUpnX8wBHbM083DIqdQW
h/0gm5wfSrQ7ryjcvZ4zTiKsTCUJ/DFh/rQ6DpWEICpIjbj89KKNeu3bqIzTVPfZPrUbWkFDf0oH
fT7plkDfkfdvswvtEtcugrb8gzMo46oKPZxFVgEVSOJI009ZQ05TsVG+CFVGqCI8JnLY6pW6/9G1
kpCNgcShoFpsGmL/T0LK34My9vBJ+qPsE/t6KJo1245bWiZE6+jT74BI87mCfu7Vx8ADLYtL7FVn
WbwFMBqOZw9I/dwN/SsEBu85pxOTeTQ2tXlQDhxN9qsmnBsmf1giOqEYSL+WhX4AKBv2pkb92hXk
IiwfrJD5lEFuCk0LEned+PHjGGj8lyMB6ij3sDuejOEcC83ac6IRCax7rwmNPz0y6XeD0n7G4Khs
1LhB6vVCLnHVS4a0vbXrBt85Nl4KJyKfGVeapjhLvOT3coyyaWpYix7ZvaQ4n3uT8J3RjPLCE/sp
Jvmy0n8CBP6WtjiCMZbghpiH6AxxVYsCzCiepRryaIlTGZqtTi7VQmILTs0vc63rkSg6K2q0IMyc
tj+LRP0wvcY/tF35ryIzazdIdZmIhgllJQVnjTeEPA//jCzhwPPGowrMdOcPfCajod5gEFHt66Zg
tDhbeuSBPvPIZ3/8kbVQOp4RlQZc2MTHax0HFew6p5zBBaWbpsx9n7SIBnU7Emm7t1Yj3jFOzVOW
lMUlSL17ibMpIXlMFR2enqjTud9ZZTV3b/qNnNG8MhrnozqGEUI4Ns9mfYNteQH9iB9Mb4ZX1BUP
SRsfywmuIil1l7oiAaeDaZyX9GpWZ+7IzVweRMosYwzGMZwg9mzE2H0qm3tv99DPAoYfnRtbRwPW
gAFt8NQLfECWzghTm0fMtUzwb1eg8sn5hbWkgomHlBQr0ydv55erLNJ84yyII9RU096ICytsMqKw
mFVxep4M3MUuyPp+GMNo4GoZE5pqQruQ9vh31kht9tIki3yTbSCfv5X5mO+bLIfIM+ZozeqDrzGH
NNr6isG2YLgO9KKiMTXah9m7ZdUvPe61szX2VTS5fXHIZlMPiQt7YlJk7zMxmbtOmDfFb8o/In4X
wnjyewgYQ4t6yR+D7NQUQ0uF06rDGKvmEienMY9fRnPyI7TGKSKL72LsFOYo+XHxDPFUNvU3rczD
2m7S9yG3/oo2/pPQzkRkPT34bRBceJIi0XTVo0h1b9fOAUFimvrUndKPMNMgl2bA4yGt9xDUhnMl
C5I+0Kz2zeyc9J50eHMZj6bTEB+flxCm+vns5El299YXO+vfFz37MTjz9FkChY56cuycXn8p9BJr
hro6j6TuXkXHDNfpcxH6MJHJ8bXcl5VPY62didMXNP6Z+T31kp9+mlV3DieHCN/hW1kE/j2jkI6c
4M2Lm7PbQMCsDV0+t+/NsMi90wafs+h/1138bGY000ixQrYMJLwVnIJk8Z09aqWnXGLViEmqsR9q
T94GN7iXxthdhSH5svqqjow8fUqg65+MBVcclHCvOGPET705iOPiM28uulp76oCc9hY18S6GIuTL
Mj4V3qIdBqRyST/M2HLzLQEUNsekQAlqxxzdY+JESRnIY9I6y23RJN86TMaLX0xfWtSiaB2Scdxk
n2HRcUdYeEIkVF1LVaZ7zT4KG9fJqafI7wl9DYe5+FW7yLS92rsvwxN6IeuoTHofnR01Grr2XTgF
fNeUYtasazLYMkipmARA64/FXT+XY9leugHVyqRrhyAegcJkeXMtvz1NHml040gnQoUXFl7GsrE9
tiJGP+uJ8KDJ+kLtjBQhg8zpJv7Zmkf4ZiXeaAa4w6FrTA4rCxoBdsnd02QX9h6hB0pcVzgPfk6l
bhh+up88I98ztckiTe+9Rxf4cLdoGaLqASpVvBj01OYTSnqKIZ8mftjHkVGX9t5oZxFVHF6wOWUD
Dl7MJybl711pYeSUB/mB7NbvmLl3NzdbptNoxdelTKpLoR2nTPeKnYR9ljhqPtbSuluqWcjt8vCX
84IDrsjg1TkSqWFJDgu/HoxOXQuthQCfWPOdqEhGVD/WiyeH9iDA+XejRVHrmMXvwNaWkPQve8do
IYiQ2wugufYXDcc5MUfnPRW+FyqoWUdZvYhOQKKW8EgW1Dvwyh3/CH/mgjNeSNdP2kJh6g+To/s7
pzM0An8m0jWTaWU6GCTEuIN/pWwJC6u2LzW6rXCkAItGwJsw9wO+KCpMWG3fLGYsUampHoFZ98+j
1YvxlnHzfSkN56NC3lFDfJrsCllYBbs21y9N42cRzRIIbu8fA70qwwnjRDWSVFYhTjt7JlNRyxLX
tHnV6GYvnZefmxnauD+fRIJPIIvwCuhu3kqTCUnhpt0uaKuI3ml6W8N4ZapSqFWx8eKv7Gw4SdFi
WoRwEXJPbTj/9MgOO2WAZql09ZOcvvlt39z0onaizKuzsKNPgOwFSbYsJjtyskcO8OKUtMNfGZeP
cI/wJrEoWNNF7GNHfg6mm12CGMoMs20CUgfCKnsArx3ta3LVbFmFZjXWyKXolBtXDftRMxwmRoRZ
4BVw6XKNaskoT61eP9O9I0NPSv/CPOvk9mVxDxQ7z9TSMqnePsZ14XMv08dlmJuD5+QsVRfiS+1e
m9TEQEAnaxT9RHVgtP0jVcOvcT3faq/Rj7P2V+ZPPbmjdwtft10mi+GW4CEjiPLWka7Lev5oSuxB
4DP+D3HntRy30mXpJ8o/Eh64Le/pSYk3CFKUYBPeP0+/ybzYfIBOt06f6emOuZpQBKIKVUWVAZCZ
e6/1rWyPDIYzfGqZuBUZxUXkWOuqtgc8V4rFMeabbVWFR4fDcxV1egqGpsu2ReLaG1rc48ZJ8eRp
esParsEi6lkX1SbRyo07PJMRGXZemcdX07Jemlw1d1Tz29xaB6Ujj3VIZmLNwIcEpCpOy0Yzmt00
FeWRVAaahw2qJb9lqeZoyG5MYXgrFNT5TnXtk5UEnNWqe6PZk659nfHTtdziFImCc2q5aaSyOJGR
xIkxP7LcXW4pFHbparn5t/v5speVd7F1/f7n77uUN5JTE7nymSK7eE4QfpYJg0Y431Nl9o1zMb4t
j8Upyxshc/PklkXwkrQUC+waLNPyKEl91H9HCOSpMXaPqV8ip9LbnV3TWivKesVR43MKAgScgnzX
Nt24id3wpiF1uTZauc+NZDq6edKcJuyKkeXeMuMZg4B8G8Ia2ESem68tCZR6UD/b+CFvuYZwuQtV
ubai5sHExHvtYgflNw6HMIrSO0PRMJFdVG1zN7dOSrE4LppN71bR0aXCvvXVFG/QwuCNorj6rbLP
qNXVzsiGfm+5jc1ZSqqEbPM7b+y0+ziVwUELw/eibX5UaX21nBhBRFS0s0jjtWS6cCld2T5CwtxY
KCfqsi0vhpvdJuGHD8umHaV+l/o/keiATHR6KnfQgvadzGJ0Ixqf3NCG6EQZ4la2XXfri9inTWF1
rBMjCPeNJ950YX96/n1gBvoLfTPtmbKKsPPXNhhZccaye8qmgsV+660oiOV7lsDwTMMxOeEbCMms
GlKozH1znLIC4W9P28gcVHzIdMrXEwplTkt1e2sKvT8VStxCaiz7vgjMq9YSsF2bHks/oWbHUqYj
ex2vI1WIo2ZM1rgCJKZBzOKB2m/l2ehnhgT3/mycaNCvy9PEQL8L9WW/Wvb9ecpya9nnk8fNqrfV
tn8eXR6QoyAjTkf00VDnPP3jDyx3tUrjem1qUNt4A8v/+LeXNso0tkOKqvzPa/+8+WVfJgw8PNpU
7Za/wNRpOJCQ9NAGsshWlRvYp7CIuBmYhX1a7sMGaEwuwDzkG+w0w5ZiBnzr309fnrg8MMgo3BaN
F5OHvc5Dk/ItXQFqOY6P5F1i2qA54f7Skl6dF6klHoiQUtt0zgZ8ip6nnpoxqHh/9obLjUus4VyD
LayuvP6+qUxzjilInK3tNWW6jwEsd1b/7jOto4X675uu6LOr6j3/YJn11W0nc9OTObfWwmJEFFAG
1XZoLBM9YD75lDgt95j72AuqVrvpzanIENajICs/x6JGMI2EgeED5IjV/ixcLb3lcfUjNSJr40d5
/FCNno7soy7vet02dnLotGsSZu6+arP4YnVJcixzR55610ZKr7fFMWki7xwgcDuY2FivMelbu7aP
TVKAK/vYzJXJouESOCD99OZipZ1pBu65dk1KBplPlfjVKLe7q+bN1HW4unKW5cs+m87/XcShfEeD
O16ZSf7Glb3ahEgCOKXY+Kw2b8vdcBCPtjtom5gS/EpH4XADDkxUy3/c6sMffdNnR5PCb5eWIcnU
dUo1p5bhzSZJJk2ZAYQGNnW0cQPC73yP39t/nktgsU49Z8BELYrA2YU90gpwCM49p+0tnQqEPYWG
tWvAhlS7/lOU5CfWBB5FXjaWx6J71LV+92dfDSqyDzv9FOuNh0ImfndNlZ1L705YiQfGsvceRVgc
4eD5W4D5Ob6LaLxbNpNwaFqguNnbecXMT0H5UIOW3y0bSEDFndWalHebpwjT/HdTR/poBei7RFOq
Z+a/p2U/2uZpR+1v3Cs3bb6bE0hxmfgvadTZZ8yGxsofscmOufdDOOAiLMrkXax2edzs2jFSL5zB
+8BBOleCHNkrnCmhi2IPpm+2ckfPf0n0lKod1bMVKVFY4nxH7YSf0EotngtSQaDLmwWI5OKDMJH4
yUVHP4WyAAfLZDHtO28b+gAXQefF2S619QbPsDALgmOj7ymmld3oi+a8bAiC3dasjF+8Ik3XTjzl
Dyo0moPdt8Yh8xr7XkZTuY5mW3vJ8n/Mgh8NEE+BSPxbW43ZTiDdObV+6j5ElY35dNCDHw5K5IGm
LpGXTMgGW4THEGTGE+K68PffcNX0IonQeBmo9tML6ZNDSazXc+MU35b/xPDcL2mW7jkOJRIXgqDO
Re0KJqjzzcTQw53y1DEthnZdOwr2XxRpOzPtsodapPlDVDdzBlp+Z5rptIMyUz8Sxl0/ar7cSbyQ
d8suSoXFWbb913JPtPVE36STLOohQQk62yebmiIoTmDeWuykGIqnjvE7bZiIpMGa0Sxn8eNY74X+
HZxChHIps+7cXD76YaA9+dXwMQk69lkSWPe2Z4hLF+Qs3SIz/1BtewsGFvOVbO0N1mEUp3omqQ5q
yYdHtrVdpup7gaN/7vpPe6F73rdIIwCxjr/TyesgB1SIQ3UvetRruzwkLJIPkWjyQ6U5zBVhWRAh
akU/8lqeo9H5aseEUM/Ghzch5CYNNesQWc25tZz2iWU9ZnqWfLuycx8pyZRPkczbU+4ORJnOd4tS
L5/AQu7AFTHfT40bwWb+k+n79sYzEPlQu/eeyItjJTwwVbM17ZPA5nJdIYU6xO74QevUuAnL+Grw
nWxEIUHA8NXeqmKivdZg8DA872X+lY2WyLPEKb+1Q/eVRgFVyaB7wRJDG1lZ/THFWzTmFe4CRIz3
MEHWxLDQx5y6p76c8vtyXp8MsRYTScHdZZ+T52QX2vlLyRl4Qi2S3y+7bOUEB352hvn5GX9eMADR
sQfln5eXL/vR4nNAB4xubUN3bLU8EhThzqlosSyvp0lqM7Hrkm3X9PK0bKSy5GmcN3/uLrcKRJHM
5f9vD3sF7HulD7vlydXy5OXPLK9Ydi4bk7i7qWuys0JhKtMovETgVHx+giHedARob0VVa/fLBjxz
fayZpa9sOxH11i63omvS+0mjbUt9yjwFchhPpsPAmyFTe3A4xXp9MO7AmtGpSXzte1XZAK+l0Dk9
g2xtJrG7Gw3TWwfCbl8Mr2SSNjTpurRKh0WuQmMW6DI50eCfG87pddkMgfbXreWuVg/dGW4OxfA6
OqOb/2tTEViYr5b7MIvDs1No5RFF6HuTx9lKDip/VgY2cRrGyx3HH9lDeNCKAIb20n8rh2k4THVu
POLDMu58p0Ks4OqPy8ZtK74AZsfbyfbw3DrmuDNirr2N36OWduvq3jHG9JqOOJzHvGg+piLFmBa0
L20pyuPQOOFOzvs1iFJ19pFMQKMqpNrHpG/NFye3QOBN3mtsZgfbUzRnqkTegaD10WUaCJUqTX8L
6vFCIcT+4SX8164yBFgdw9lL0FoHjBreo2ciWF+eMv+hNuq9b5VLx7ziIk3zk0rwmHTVVQDhmX0T
9bcxzW7MRoKfTjDeiaqPvgUOYqHQMuJrZINTcqSpbTsDwBcRam/LUyv+dNN7wbtH43mDLmi4tQ7D
LcPHuCslw1IbNy7rU+YBWeMjWeBk3SoXc08cOQnubqe8t5FX3Q8QCM85dZPRo2yHrZcHlE45okEC
sTxjeW7Q9gfwU84pMN/LJDQuuO/tK4LcCsfafBO8TbEdB1pA1A7OsvHAXWSGXEcB0uw8ToOWuhM7
w9zuss1yk++/uXT75baFV2qTuYlYUwjd2KyPNvHYVbfaS78qFpmfIa0UFvP6l6WKowsNBQ8PDv0i
jEwcfNk2KSX19az/aMOaCKWuwz3c2elr16gztUZB7GH212aa7y77WLbte42SThDHXocoxvn7836/
TLdeApxYh35UHet8lzJc0gVIcxpEucsmsKPgwuU7uEyjYR1yw6K7QKsvT6ZvwRTF+6ExoouQVC4f
lgf63tU2puoEBjeel1nFS8aVfo9fh2JWZUPUGypnvGW47sfAzbn4+2D1i22ud8ad7bz0XMvvE9J+
7ouoFPeqHPaxJYbrn/0qnxkYfElynJp9NcYn3Bj1gy5D9eA+oVGZdqYlaZnplXGdSvSPhpNrn+hq
WJBUzTuZJPTX3d46IbwqH9weuN/yDCctOM8i90WNvbmPw+E+G01r0+OsfelsDZF03XzGnUBlAVP3
Pghz40zR0Zkrg80npDdBz1lPc0SmOfbzTnP30mi9dVZG1UFz0dz1SDVfGaHoGCniRjwITBsPV/mD
WWGbLYW984pIe8YtoXZ+GcptPnsJB7NIToJfFssajxoRrlG9fmdt/5Q1Rf4t60Zr36cIDtHrZN9w
r+H2Cr321tiVfqcVrb7KyyF6CFnH7Cjp0T0oZA8bg8ON5Tdz6jqpdg2twT1Lk5AOo9ZuBrSnTy0a
n3UYD9WrsrFZYkC0WHQ240WN1s3QM/GLIFi623H5FYSqIG23qS9J5SKiB4u8jdq4v3eYpOxY46AQ
FkpQEFbNNRpMhjtBw4oOtcE8hrGTI++UuNg0an63G/FBCeUNt3kWAwGJCjDRRziNV6jlHjl/3g65
TxRA8qyee5IDv6esu3BeUioJZVVj0QDdExfqWUTkDfp+28/SRfmuJ9q1rjvtWesjm++Uttmyv42H
M8bHbA3jtwcXlO7d2jbuIWI0z8gDXUId0+wk7b55dqam2OHtaLYmKweKhN2wYaDytoKJ8r7tzOnN
pWK3AkDazRy/FOjamkhr+abXhXXNg65GweBPe0wl7T7zrL2vB847VuOJaqqs7z2dTmNaAhHQjERc
a0U9BUXPOpNx/ilFcVa9P70mXWPup6Zh5mqq9pX5w2V5whCjsGkRNt9ZaR1daWyFvD2ZfSY0ttDI
qQuFzp6B06l22pQ2x5SstQO6A2Y/evvdzylWE0KSnx0+ghFMD43Sxockdgicl97mzy7cPxwHdn63
PGHZHwdWf0JEw7qQ1ywbpx60lYtiZt0M9GtCflZkViJJLkj67voxDR/aeQN7w7rLtPc/e+LcDh4y
ScIvUpvbst92ovBc6yrepJHR7oKp6N40FK2r0SGwBwF691bVc3WoMZ9pRDv3ac0pMu9ucGEfDbcq
NsuLYk/1yAKK7Li8iKbpq2qn+r6v7OLFqM1VZOfuBg3OiPMgx2I5zKsVQDH4Qg3fXAdxgRViXtUg
V/xpOUxGK4ysO4bV4X1s78vBtj6Q3XMIJ5RrMc6Mj8oKfi37+9CqZhJ9SLyQii4lMqdNPb+grMQa
NbTxDetXtPdjrToIrytfOYhOlltZH8Ih6c6qDeOUhExqWApaLyCSFE6sKLg2oWe+dB7EI73Ly6sF
//eFysIvrVLa7weLbsZL5ttqxBjntKa+o+ke7Zv5LjquZ1uL6ivTumgHSwRAmhcOW69uDkEO/cSW
Lf7x8SDE6GHErt57B9pXoRGBKvKQhbuW/khhfMz+cydW2wHKDgEmn6o33sN8juVuKBnrWEjny+6m
0cZP02/qVWVMEhZbvI0tSSoeOrRJhdmZim/A4uzcBiz8sZNQ06sQayWhs27N5jrWjX7Q6YfBAzan
DVkfB59j9DA51pw5TXXfLD1MVOI8WFN4Wu51RhlspBH3Gx/9+i3Q2EgGgrXhjfF2JqiduilzH2cM
j54wp9CjdpOamlh3hQZehtBWRlrW02jKb773XGShx6kZ5xdXDd/UCHKxQKHf+CYdpWR4gse6ddrx
k6kw2XF0mHT/hu2zWJV+rG9So996lgEZR6idlZfvrh1PBPcRKxUJ51JxiXzTkuAhCEW8C8m4wZGZ
We+W3WEewTSmuX52yhJ16mzS1Rw9Fi+QK85Rn+ofeosl1u5NwlJJ7LXaIKUZpB6dCF1ibYZ7I42y
PRlxz042PEJsXJtN+GLHw9UU6ozs4BKN9bMIxTpN/c/Jlr9wdeLjl9PZn+QnxoyrUyfF1UP+ldp8
9YSJ1Ie5m20h5DlXuoTNEuUkmMCiGX3z0LcF0rwOgYaS/ORNjlzLjWPa2T2VCT4u+A11IEBzhORA
a0nCRyWJwMjX6DA3I+JT7KR+us4FCspc3ICIeNsRdweNvwxyA/FVDSuEqk2QhdTYvnVvhJqBjXat
4vDsWr67koJSDOhJd+MKj1D4IaH2zUwQ9pCxlxVeEyQhE4N10KxGpFKn3LY2WAJt2q8FofPKIjQ7
j9Z124BIBzOwScb+Z+X145XF8g/lwxlqrG7fw9EpGP7WUWjKLYmczzG0wZdkip+zR58+wMkXDBmO
BL4wNHmGHsXt9pT33uji6dfAoWgQ82FgEaZ7NA/TvtKpdqYbQvTCgxMbINES4zlH87iKOSHXfjhZ
K0jttPmMKT6WIDhW4Ueb2/5JG5n06NLXtlb5o89asQqMqF/nY4a6Rb00vmujeOOsAO28rUzsdXZW
oKHU3bXR9RcWTe5a5uHIXx6OXgqMgvopUIbHMCOCXQVWTIOWtbnWT/lJ7+NHw8N5IP3xOGSEcxYB
fSSwXBvGmrYL6SdIeZFh311QvMLIQPyHGuY0eM2zq6chRE592lMAf0qAde0Do2XEmoHKpHL/YrKV
rTK7+6nmj4xSfWOESbVh5hAOtArt0PtWl/Ev0xIHGcavuE4T5pt02opI7Oh22sjuSnebpk+O5tNG
k9mzK8vwEJbYznQz3RZOgd6iUDu3jN+MMvmkroPUuIspj22TKLjR/2O1+gPW87lGBpZpib415RCS
V9Zfun6TjsBGDXC3uGMyjJYgCyJPvTLWNavasbO1EP1RFv4RmvAqDMW+aaKfcupRjHT9i+yJ3KLK
OG5Bs8qd5+jVqfOHs2L1v54SZ03POdq5Re2TGNTc6NxsBhE+eUTS0QA0rp4I6DI38jsDO1cw/X4k
ZQ/KF3KMwkYpqApajTH5mPC/byZlc5PoITKt0C/gc/Alzj65aSLzs2Gpsk5V8xJF8ToYkgHlQRqu
a4psXOjPU1sUKz3Q9LU+Bj9EUjzMH3JMI8LBr8AuWQWNK23qKybbenbI2/Fd081xjw/xUrRxwUU7
TjAOkoEz6YBTTSvSYYBd4lqhdiO1vrcp80co/+pMreiLNGtf2Bzgse+vwpar1Um6/VvVT19+OzGn
Jd2yxZJn994vV5P+KtegZoDTble1yUnqcHQnk/bBhRUloG6GRyIVsn1Xamc9TatN2sAciDD4Xx3z
1ltqXB2MnPdBGtBzk/cXG0M42sPsqbmlJiDBnC677hK/OR8LpUExKLGhwnVcg1n0zdOFIyCog4Ha
FoPUNoW5FdTqw3UQEw+NCW8qS7GNhOqjQED1HBnNzXL1N/K6H2qnuE5pSw+oFCGJ44Svj2hLUfRz
UpnJodAIrSU/5dXsubJQ24/JCXIebVl+DcK79KFEAJW+2Z5+6JparrISRwda6tDHm1BkCcAX4WMG
Jt/N+G4AFQQ4CDxMjTUyCBOhi2F366m0f4qpJPwion2EU3id9P65bNJhg+Hsu0AkoTfJMUxGkFvt
xcYGPXT8qaJ3NxhXjhQNL+mk7ohYfG3o75pNez9SFVyDcllTXdlEdhKuikBgYoMJGmLcToPL4OTX
MBkebLPpHjnnyFP2JMBs9QXpMt5zAAWoS9YqGp9ihBqIa+fg3M5mV5gFG9M2Ts40cd2G91oKf9hN
GZy3Ikp3dQmEVQNKUHs+lsVaomCrvlBhUA/10F2OdbGP+vbWK+vVaVlnowjmJCUgwJhlD43/wXT7
7Np7xJD8MI8QtMhjHU++PmmwKnD9Dh2UZfSebTSklOTGtZ7Fz21rIjfKWauYovzs9RrfqR0+h1V3
9mPoL15yHCTLLWA7QXJfzm2hov/pKHGtRPmhTY9Bad5ZGCGsqD+oSN8LK7ivqo9Jr68gx35ahbqT
XfiRouJNOy/c1QnQ4+AnIngPt0bJ+W36r4ISGWLmI2+tR9pbQdbNz5XGtRc4RLBHmh/lGzkC0BEG
cuR6ZK3N74BGpMPoMorQAXqHksMLEDobfqpWk4F+Pe2raDcpn6+PMAnKP0iQrCHDKE6lI5LDhFum
3U5VwnjTSn1VMwquKmxbUhYrPP0/wVaAZrHlSExObIIqAKgrKoKdmNp7ovhVmOnG6chClq6s1p7c
52WJ8IK60rZQVECoqR3Bs24K5mSH2qGblHKVN13xWU8dajYvuyQqQCtN2SeNyRejFnyG+MZEvlPj
2oS0dGfLrNp4Weu9+aZ6Deuq/pX05cpq8/b9t7G0dcZ7WjUhnuJ0PQ6Vv+YnPPBdiB3vTR0nF7GN
UFDNjNlBZipVbGwsvjheWWZ20IwC16V/NLtVsp5FeWSiSBOm67wE861MF/K0eFmUMN4jTd/btmn8
mrLmQOLu8MEcaxXWOc1G6aOvHcVZxIP9vdfRC1GBHfk105/67FsySqycmeLYE737mUVGBc+PkrlL
O8IS/XUsdHmsa7gVepLdL5s+6Na69vgXQqKw2rvG9sdTMU5iUw0OqXMoVl4DF2AT/OSPvOsgUr54
dZBuwtFyPodfcRCrH74gLjIFy/demP63UXONDUGjWMlmmlYXqMffgCQ9IiFBJXClE9XlfCp4aYub
4Ld9GHZDdvFE9hpP/fgeW9b1N8C36gittbSs25sDxWLTnoYreMl8V1e5y2Ej1L0AFXxVM+tTyWGL
wmX85nKNXqU4EsCQ9rG3yUD87e3KAVtdUz3WtNb+KkwWeV736pYOkxmQUH82VfcwGaBj7JRQ68yG
G9eN30O6TXNvHyNdMUh+yjHp6WuNWCRcpJxCZOdW6PQOFxpE0YD1GSlZN761i9p6/J4x+XRTbfoI
GuCtHZ3JTdFOwUNDGxsTTSuugN4+vHkxO8SF8YbticEDQBm20OhOFVVyYSGl7+rC+7EYa031NeBd
FDXrPcCj44WWsP08tJPNJRwif97X1jOCpHrnZJ3FqIiwPnYik7frVA+WjvLKkmozulkEFYlp7r1h
gaQBLl7vmNfB1alz51o1wzOpJeqlsqZvfZCN90M54RKp22NkjPUrTggomS6F2T6aTtKvirNh9WKV
4llpAhuo5QxBSKV3tTJqA40LfrVJ6XygSju2cfaY8GEuy5Mq9KQrfFGbfGbOmMolb1N2O+kUt2qm
CTGdkAjj7Xo/jjESVI7T0nKc+zqM5UNrAqledwaywyUrZCjREXWmRzcC0MCEMmY3QH84yCoZcYvg
GTTyiqFbItgDZP9eZxh7f9vmQA+t3C7EzTO/jy4arD1lB6h6fdVfwRa/1jKXp8yqyTdxMV4vnFm/
19+x2Lb3mldU0GHBTthXUJzyAn6T7lPc8t9arDKj0XyE02xhYKjkuveb8HOqtb1DY9PyHxeuWB1G
xhPGPibznPgUlugEUI8z9HoTxF2E45d3yGIm46ISzofer3yivlPxls1cTF+BfBxj8zVrm/6Tdv6r
6MxvePMqArYjew21IKXdasIHzZJigHTkykNTFv2DTvkqrrt2m+QKqdVyDCSBibxSILnJ0qG582n+
L2Y0z/+ZGUX6/NtP2f2kfoEOgLV7OYPS2pKrW5CFx7SxxTWwZ3Wial3IrcTGSDd+XDa0gcNjqzk/
U5jwshf901jbOmDloqEsFuW3HMkcs5Pm1I1O8X0KPRutZVpiRBVAVxfjrUo8cTUD6wOxnL8CGqJt
7OaXno8uEgqrQEQhk23bi4tTOtaldfwMd5Qq+VUOPTEBz7+/iKBXJk6nzHpSKbMJep7RnuTI9djg
G1346Cjxv5N9NdybBHBsf8OzKuTV8AoVzZHRAbgY93yn2FCDUwHPiMbG+DRpNEcNVsfn2IXv4XTG
G7kF6tBM3pYQzvHJqiBf+CWtD93+UIVJH25O/CmriXJbPkEQ7WCp+XHxMDZ9yK/efstse3hEDhGu
mLqMrwYBLHUxwzntbNxhKFDPQIKME9a9G/Qp93kooh4Cr5scbVRQWz8KPAqrEt7RTMVYyLddjiWm
bWG5NhGmntbuxCEcc+3ye3QYMST6eWau6oTs9rIZ4G3XVDdXjp6ZF7ncHGynp4peEokyn6w+4nur
etdK0e11z1lnwRAcsqCNz0IcALx4xG470xqvjdpl6Y8pKV0WmbE97IOWY2ACkgkn2v4o6tZfe1al
32oXvU4PcXNb9r39KlrrscthtYYcYS1JXo8ul03csjev82ZzHTqA5auEnNfivWcIllqU0iTOq6d+
lra56MxFaLqnNq+1w8isdN1iMr+VJfk/5gynD5RKHvHYxihSYViOaWJu+OBy7cyxSs0U2QddyyBt
9VMBRLWHlCTzZqeMg8SJlK87l9zCHKbub9OuCw/MGMrwQdSjDSbCpeTeOhhMFeQICdGRchi9NLhm
ujSdb5OGcq8OP3vqkWvX7bBYpeORpnrw2skByXe6LiZfvIFcM3GjYrKmqgQ1FgrLc6ExGQxVh8I6
TBj0GV4CCi+wgE3q68vJb9P72s/+/RvqCiT+33BSvMSutifFdTpZgz3sCvoaB0CGdPDHlmDQcdS2
IiY2PFhYOLEPXjqIECBVWs5xkUY1GSpGvm2DAX+3WxMxJXzrtdMZTKA/YAdYBllybp+No8txdFiI
3n824GysvYztjzBG2Z4ZRrhm2RLtwAdA6yRISK3++3gYXftn/JPm0BJ2dIMMVP5p/8yH8TjyklF3
xNoiQfI0CkouI16Lxb4usX2eaXh/MUSgyR9GgSejnLAiaBTqQr0GLRRXB09SiVEewTEIWDSo8ehr
YO3AFej96sNNqr00n9s522zZGBb1qUq3xTGu4uhphMt7qcfx+59nyNwfVp1WBaeemA6G3+6SdJ5+
cRxOkto3i/fBl8HK1ovHEX3BzTP97aQSeRMZuR9NOkHbt34ufCc/0c1D5RfTFlBf+V1z1GuljdhQ
DSO702tShYZ5v+s72WYCV3wqRX0i0hkJ8qOK0pSihyxvXC52bqd1O1sOOm0crFuOT/Wp0OGvz5vE
HARewHYXJU0398Q2gRWdC5Junxms3B2KnOLUJ7N0lO7XuqxV8OGJbpujFfhyh+kLwm/1YnkFdBer
jc52LLObhtFnIyGlfE/04Ahyz/9SfftmDWH/GkRQH5LJ6bFkpSQYW/p9QeurxY5wwrwT3QIZYPEZ
ylvrRmDfiR42g/wn5vX3FihhY9reATgtWueZYRYS1tIGTMS6OmNqPdrqJ/4PgmtzLClyOjgOGnQC
PNFAEDlXz8N6bjr9WQ5v6K0a2akPnwv11g2AjXs2FABYVnwIX320rh9B/XjKIpUCnZLJ2cR59Huz
7LO9EKM9pswbPeXH31J1o4pRIWn8z8Rr6HYavaoesW1g2tG183x1dijCc+qRftGFKTOHNmi+BuO5
sahwopH96gdWD57lvraDtDdFrafUq+uQxWSs7QkkaB8mmB5rVv/U7TNMqC3g6a4bWU93AxgUb7Le
BkehsvbHz8QjEbRIW/UgzABmzuTaB0+L8nOUD+ekFYJuQWodBlN2z5PuvMaJ3X4ODqvnUij7YYxK
eRpagS6P+L95AlttMPZzOCeWdol8ashT2NySCfLRkBvawRq6CIsTYxXECOvRyI1mbU+5Cce5FFQ4
AqIcWof6WZ22QFipRIGs2LA87+7wDemHov7Zw809Y8UNz8W8EZAz+Gbmm9I0uLk8Dks+PBte/2u5
pvwVE/lXyt8/4ir/cfe/TK/8/5c7+fGlogw+dlNFP5q/p0g6luYAhvzbNXPOtvxP2ZP7//VvXfrz
k8nwf/nC3xGUmvMv1KmmLjWXwFYTuvp/RFCa/zItjVxTz3A9m0ssj/x7BKX+L8MkQIqASrStpj1H
RdX5kkZpy39pnkRnhUnb07X/xzRKjQDM/xSWInWDFhwXeWkwsdTkP1LNGl0frDD3xk1mptE6iZpt
JIx7Ixg+iBmg2Ryt8Iy8hQk8WfXg1cB7kHQ8t5LCaNzZr0EFtYIV5RTL/yHIxZgD5P4e47K8M9uS
pCLz7vieePxv2eDh1BFQFoOggB0UrlNzmjEQt1A590k00z0HiEjKxL6VR86eKs+m1UWKjElzkFWx
0hvl1SjpuyeN9Zj7wHB842c7+W8syaidUu6oyyDcxoZ+1wb1SbFmxti1nTSPkZepwgDz1HZz9OZC
Zx3lPdIkulpletZD++tvR81fJ8Xfoy8RC/8fP4OpGSijbaJ9Pcdx5pzSv39YaVLvDUa92iCc+MJb
5hyIODqLEVAwTm2cCQ6VAdtDEmvMHipoObjs0Tas/a56iiLYodHE7LMEvyZ7/W6Y8JOE/5u0M2uK
W1u37H857zqlpW5JFffeh+zIngSSxrwoMGD1fa9fX0N4V13AhKmKinOCABvvVCqXVvN9c44Jhgy3
woZOT31govoR6MmD7/gJZ3W13RreiCfMdl4C06sukjpfxKZJiAFHwV2syAB/+rDqQbfE9aBt376U
onORBUJzaOz4KipDDSCHC6I0zWLaFs8xTOC1yIwG+kEZbsYyf5Ckg21pJx1aj7phIkeV8rK9LhI3
pGen3LVBx0Z77JIVbcp4tqGvSMANXORlGuo1vVQLC1WC444MHOrcADWC+k5SPSnXkPOmopA6cysr
W1RSYe608ZBzpjDmknbzZnSD+1HJTGJnoM5QbVlVPmZPcXbp5ZrsDy58JR7Zsg76dUamSshaP/Ml
ZCG2tMRXSAqesX2kQBbtQyQ+ThFwMm8gvgdGk933ZpEsg9EN4T/wozCqDGFh7Rw0dzh7nIl3nbI0
B+2FGf6+Bzc6xqm/bYzusjUxsqGYsClSZzdqwTmSJJE5xRkAtxYxTmbNuRC+ztEOXGfKSjrxXlTS
h8leGRssMBoQ+eYEwfKWzAXQhSlHPauYeVW/8VMKYsKy1laWEJI81OfSI/ddOhQnE3tCJfebpKU8
V0ao7A0BjyuSd6DT5plVbmuiDzYKaW0zozApeROwkDnKIglgyWQ8bWVVbKsir2ZuR+YJegzsv0NJ
FtV4ieMpJzWKkRo1ZNnpBce6yLSQUgiSBYedHV/4oUsJzWhCwF2kzHXKFSKbdZ81tyh9H11h7wiW
v5seX3/sXx3KBrMMUPSMQsY+rvw9UCBjTl/nhv3jMYC9sSotxL5NR6PNDe11wPghOla/N9PkuqHO
X8kBz3aMEDHp+nNucsof+miZODTlyij81QpK4GOr2bPWbE4uVFFq+jRQ68w9K1q4RzuizEvCJ+Fy
m1cue+BMV2rQ6QEQjpYsAZo4+dIMt7oCc8WTdJISg06SqEfBViq8kWA36Odi88QDDpgUxowIzmHO
8V0LoxNp6ejY3AnQoM27BljDiMiEObdHZcgzUiF5d5WonhfANqgmA4qMmnnUm6+6oOomA7rG/HlB
XGbmboTpqYcMlKntdebJs4lTamtugqjXUd+nqxdcBj6tEJVi195EIp53ACT9sbbWOpEY0DlKC4gb
8VU7s+qQm6bcODPTV3FW32mgRrDnmhzkEwARo7YyC+9SkHguUgMWKQUtkVOAliOnxaKlorge1SlE
q73hQFnuqOeQXGqB1YnILrMo8KLUrV48EEV3PK6/Grt/gdee7isx6HOzBdHf+wbHh1leoq0xUlSu
QzAvAJgvVLNaTc5EaAEaW9CpvkHRaw3sKlxFx9JACZlnpbUVRtrOC5cuRN0Mm7jotw4mj8tpuMQK
lfVWBoiVnUuozID3KltssYSQBxCDFqyLpaN7bMQJaur7PLnJPE6bPAQDITXVUc3LYT/Ac4ePqBlX
Wi2yDUheWHyxejsqDXjyhLAMbaTBq7T6NWwNIhqEetvbtOxa2475cPxzqECYA8FiwfA8EoymL4j3
ShHxME3gT19VQfSrTg+OReiWXcrmeshW4Nguap1zdcGCoMRucyHAYdHspgmRcO6dq9VlW7f3vPGr
dEjvZen91IlOpeFPsU8xnAaGtHokeU9bpGn/CKr0pyp5MBFhgeCgPJj63RMXA9VmAvPRdN0W9XWJ
MxQ9n4CvlnAewIIfqflPFPLEKI6IrUPnCe7IVaPJY2Gkr41ZX4iQGoCtCrBQDnTmn9jKY5obbLS9
TAXIgi288m+U0rjLAEVq1lDSfSEURq906qDZY5dCsYfXaFQOzF/UFnNgFEwrCE7dJru2tHJcIjfN
FkWng2pOuqchUE8lrPkldUGcrlNAWPtTk7FJk4VTfi37Rw+q0xzhLlVnuneBrcxKQtlgbnn4e8JT
G9BVD1nkqBdFsyxE4tQ4w7ircf1resGjHlQvQjHPDFqY0jWgbC0gisvHwt5XqClGj8mbBJJLpz6G
Nn1JAe/aiUYCHGBxgOuHMGKqcHHkC1hDUrvj3pp7ATO6Zwjyv7SeI2J5VQgxLXvJQpU05WG3n8Es
dXNL4d8qQ6ih+IhJrnvSdBstU4xBzL0qc9O7qHJ7USVoalO3JOQAlF5uuvcEAOys2nyg1kvRAmg+
f6PfZeVjLBKMdnyIcTb8sOSa2Bd/rjILuVHtLxDr9ItRL3+5dKVDmZ2oROkzmSaLxByvNLSugqHJ
WkWtra8P4ErhLyOi81Gw7wRJjmtZDxyMLH8jqvwg0pJWuer1zCQ8IoKqcBPLXZJd5xaV1SalCj+M
B9Ro99Tldh01dK/Ez69wAp8JPEBBrJLqmp8VaatgdK0TfcGbgAwZtPD7IQFVQtGN1lxVbwOzPY1o
Oo+10QFDCV0wQ/ZFnaDFGW0MG83kfPLTI6XwcEl2n4KBMle3YAD1eTOMI811xQayNt7hMGIhygK0
lsqpj8VdpIULLSVopqYhOOjj42ir9aJpMvKOanDUgVfAAXGXwqGhC0VuwOvElJkinu/TJw5b3BKv
aon/MKgGNdpwUTrtE7av6Kg6YP8h8Y/SDh6hHqN4wiZVkRLsABbN08Hb0X3xdq41PmsDVQozhtAQ
FCzBlrbk3EZ2eqcWC8ovG51g0lBo3WIMEYRmsjzpMFuRTKjDKqdBppfdndplR8PI92nWNgtFDqyU
kJ25X725+X1TwjCBauaSRxESpOBJaWEOFbcm5B+2m4DOHN87ahXbkE5whrAz8HF2thFgAWFwJM95
lWY7PW3BTVtwv30lOUiKjlAF3BOiGCKGHVKFMYph/C+L17YOGuLsu2inRjVIDTIrKiVC7U7iudk0
J4Clz0Ui8FHWgIjy6kIT+gYho2Q+rJxNDr6DPhS9DNA/dAA6ixQlYc+anMWTVk5K3te+h0Yk2mG4
rLm5VWSh+o+ouQjiBEhkVuXSjwltBtJw4Vtg1fFfPJUhNeSu4qzeQdfNCgqqUOk0hzDzLO03sSIW
JJ/DUgQ12bCrWidR9BRV9k5DFbWEc2TPgcTSP0GiwdSihVT8+hhmWfXT7xnmw+DcU7xsSVp0M8Tm
BTyM8U6a2r0JvW9I/ZSOr3Oh9OODzmNyBquCpx2/H43QGyXiGUlkeN8alHWS5DoiR28ug+DJkBVt
M0OJgH2ZIcUJWiGlNFZRCIRDlfrSjQHaFGX7ktRRPy9pj1Xo+haFqiozit+LTILU19XqJRugPQSx
bxAJLZ4Ugj/3xJuKmZpac0eLh3VThmLuVHq86gK3YDpBPh87MZGEZbayrOqI4oKeviQxRVhKvulC
tZ4hDEAqAGasL5g1vQZRlkP5DUXonONisG68kRJHutf0mt117d25JYoKgxItq48qV7hK8Igrs0Yp
TznY0rmuF/eaYTybDtXiC4rdgBQxY82wK0JumLY28FgdjBXmaaiw1IyBp84Sbaq3ZFE7jzzyi2kZ
Lz39SrEbdWVMCvWyRxsvN3ir/dVg4TD38+oRt5Z3jPAGLUZRF/OwhxVaV4D+6GTYVOaCcbzgH8Nq
MEN/ro0jztgAxYAySosDVRIhCrG404HQD2qEXQuox1yL1GqD/nRfSXEHa66b23LIt/Dn2ZY04EN6
Pljoh88Qco6B248bpKEMeJWaNOrNPPKKmds23aXf2JwO00lK1hD9l5ubdgyugEe5S93WHtk+EizB
ImmZnIdTTCiczgxn5rTtsktQ26qyM9bokYhKVBWFUF+EfoWpmStZgcxO5VlKvVmC14DSFFZQChXx
avupWMB01ed+ZSNOmsZnatkVSomEprY/1W5lcBhi1uh8IZvull6wZvfBkjIz8Txy3Rq4gAIks3lD
Clceivz49qWsm1XbeO2uxbytq+pBllVzGLCohn2+j9ym3eZmNS8h5O0sitAFvlp0wk3jrPEwuOBe
XXDmbFT04Zh0Q78rCEwFyh+twb8N+zrOVxUpAxuyGbJVrHgaRxsi29U6QeYs+tu+ks2ukRzNBoDk
ePsNBySa725LE096ikJ4WcMuXtF1ZAx1aJjdbDsUTHnJiNnYjug6AfVP3Ma9TNFcXubTF6aa+8hO
ASATpEIwSsYNRxqslzHpP1H+2Jppvjcbw0ZoZuXhus2jH3YCks4PIKl7wnm0UqOBkFJU5fb3t9Jo
2VlBMCi37751TLI1yQz4wRbYxQWKR2n/+9usJCy7KtPt7x9DxtjeymmDxamyY7FIjkNwFDlp1UXH
Jgp0Ft1gBTH7McKYeYx6ZIQhtLhVWKHruTCpBuOP1/buWOAPacuy2hhFf377ZbOVazvVkMM6qU3M
ssURY/AUudW04iXVBtRFNRrLglxeZVYIvd05uXUNGl+e+Ff50hlwMNuEvq3wog5LTqnmuU0BTlay
oxep1lu6LzXLm1XfdaDrL+Cs6y2JQaPvPYQpmekjpBucsoj39JSPzbbzH62AiYDKYDOUME9sP3E2
Toh6wHeo0ucmlWnPkZcqV3yJBpcTU3ghkxCsqd91JFmX8ZVl/bQUJ0zm0JbiC63vefCk7IgC4DcK
aT0PHbF6b39k2Ll7YDYmrSew944qxnUYEs9jcjbICacJWrs6ek5z6Q7hY+inzgmZ832gQa9UDB+q
nnzKpGvsawCRrlIQyBMYW0uB76IjOOhlvhX+kN4EAxI/PALGQdVb5SJHlKsCxlIqQ2w9J3xKMhjk
oBZf07ABgtHl44Z1hfoB4V636L/CCxNGFnAtiGMtwZ6BE0Yz2YV3cU+HOkgPadH7N1Fdt4uc/fgS
2JLCvM09mHVTxcBsnR8gKsU6dJoawi8pXZlStgeZjP6F1XrXWhl0V6PdQJMr7asUrcQsJKqIdTXx
dw1J3MQXut2hGsWm9St957Hr8yZeDIkE/UqI7B6nHqKX2P5Zw0hb1AMWe4RBozvrNGuSPfsvWuYi
PCFInkK8aiAN6PNLj6LfcqAvcz3qt+RQ1WggB+QjLrtLqRT1JEzR3SR6llXpgQbDJRVaXn3QmyJe
AMApiITgeGA8uxnSu1gK+pl+aixEbdQ7X8bswB37ZI1dNadGR8JTZyeHSh3efwGfTT9Y6sW60ZK1
TinrQeLuyGo1v+qYMqHCmk+9ibVmpkYO1bO3b7Xp2/a/v30rrOlnBbFYVp99IzSWiMbMdZLlWEAS
cxsTVqH0RXBMi1vhNiamQoZDalt7qWZIyEw7XgRo/xHReL/0jhJB3Bori0COtV5A/oLs6Hbb39+y
THXbMKy7bTV9l9XWZuyYjzK6UjnI4Wmz8t/f0iXNd29/mFBOA1152fPp39VmPR+qwLkxrDC61WH4
lVV1x3YJOSxhgECfOhKHB8fY54HT30GNgK2tqQ++XrobJCxInAOT3XRB7Calq3rN+b/fsDPOjpHX
ecuoszxGzCQ8yI29kdTdj9LpkxUzcbR2kikGJ0f3xZpwH6PU2ZoJYXJvv0bE6qSYzKqTEtHuynpq
MmpumQ+mXLLiwQFUCFCwoATca9OxcTRzeXj7UefAZtlNeDtysLlKuvTy7Y9rTQk2EgWyo9hHoToC
xC5qnSZi4kZiIg1zFdFRWoZJc/ZSgMRJ0pPwrXCogzR10kxwXTl1HAqXRTIXaUDSh/cAjA8nrKFd
eZ3oLtrcc9d9m885gKcbrdPsU0rqJVyvSqziEe5GNcEnNIjPaKDiXdLnHim8058NPLeoYoMDM/Ck
+YqLlTdMj78xPfV1kMB/fPuWxGGNBDe+eG62tAakTfZ0bEsst75JY/3ZVpPmpYlzQI2wT2dTZSEI
oSdW2OZdK/MedTO3qS96/RmtJyoxFpNoAOwN/+9H5cbxFfSE4RTq/otZx/6P0UBj07nEdeJkrGZt
oYFzTC1lX2fU6SsdxAHkwsuykBNRj7ddUJeUCt4WPQV0pyV3pq93czy++XKKrQYVOcx8zGsvcfk8
mK7/CwjcT4KT1Tu9Nbwl4Bx8OtVkH9QCb1O4wTkIimxXFBuXo8XOy8lM0ZSmnaMxda4RWrMS+fla
RKNyITv7eZSeXLNvsi4GijL4CiokZqWx9LVmV+CppgehqOzD/PFHqr0KWh0kPIHVKhTjfqCTv/Ir
KmUp5+bwl6Zo7m3p+Gw7Ej87A4HVV7Kwx20BgujohFWOW81UfwSYGAq/+71YUIBXxay3kvpIZFKx
khFTmeqak+cLoxGg1gdFKifSl35WRVWc/TjedRNjoDKhYmUexELA3tah0xvcTk1/V6RjcXLdGkon
A1CJ3Oya4R5dhqqyfPtJBeoZZD6BFTF+HR2lPg5j+C1jbu9SV+gX33VH6H18aASZtKgcSTeMBomm
yU+9EV+n4BBKDrGBFT9UjfKoR/AEqpCEqspQHKRaUywtZPEGnI2DEcqcymBaiS/FGNrvVBFTQ+zT
1UwXIRxD0NejLsffv2tL6ToAjzBLhwXhafOGsrSjlc2st4kMkRmi80v6S9fTOaXrOBf1NUaZtFmZ
Y5rOW80Hrl2PLxzfr/t+bQ4Fx/yJxNbVjvzmQv/s7AH10w2mEl0zVKjGny5UkFOc9w5umox60Vi5
P4jiuTMnGVXOsStqe049U1MNA+0ZE85l37gzGYtTHIrtgFZuFvrDzph+30yyp79/ppr+xV3UQeXZ
tDB1Np+fLo4ppdVkS2WJ4UX9xSJHrCzuVJ8eiMxWOmOe3sCLXWXljCMMWggKhWxvXtRS3bGY4QCw
q7vEyY8oaViXizml0UewvO1MqIo3x69x0Aa6hH+/bP2rD5/LNU3LlkTLqJ96ku3gFZxxKV6ho8rm
JKXYM85No+rfkTsPRatBPd+293zYm1bVt43dbsk87vHU+Td9ZV0aKi2fXkFjnv7sZEs2Qlnv3i67
Nbpl4Ldb2/Bv2lbZuuW6zuJH2PqseIn6WKJYJDtYrP/+jv5osjJIDNqrhkGnjKWMfvf70UwNzjG0
nkGCouwiL83XvDJ2vdZe/f1lvhyM5JhI2zZNx5badB3vnhppgIdoKnwSGYSzGeBMBBAjrgrqoC9R
Qt6ooz65KXXxpL5AJslCEu6qxPrhC+suMC/Gqrhps+BVyYdvRuL0iX1+nA3IlRrPiY7PZBqo7y6M
AtjI7jDFc5Z0ZzBBz35iFDN0FSnyRe8IkeUClsSTbcTf3BJDfPXKpjS496pmO5/VVcI1Usv1s34R
mq0+HxEtJbBOGz7rrEh2eXBdNRb177Ka+y1AhQofeSpbDpe9LFD6K78Kog1JRLbnRQ3el5SX+9Ly
1KWnwSLsevACynVssB45pf2rBo2H2h/OoYZUv9EhSsU6PcjxWgeLNKOsxWYrGx9kz9yZ5ci3OMqc
lS64AW3gEYcRbWofYkuKSfKboYHK4fMnIJmjbMYhjXHxNnTefQKlN6q657gtS033kjojMdkVoRLD
Xam3G05Uu7pEOwVMnfolACe4psHY7XLlxdSq62+u5YtpSU7sYpVpky/2p+dbtkqPnpcHto5MukgT
ioAOS6UWF7rPgiiSTW4cBkcP5jrw+Z5lBsiQbyOj/uZC0Hf8cVMkBg7HtqVj8NR8HJZmjr86iMpu
oUI9BEd03w2c4epRgyBK0d7EPNTTNzJBhPs64chDeiaCkR1J/aRO5fhB5/NO+2GZjfZZ7wBOf3OB
0wT96blBz6LbqGSELlEvfLxAMJcDeSRet9BHBAWZg4cZMwzqEMoygJifxxTfi17Z94MM7kFpP6kE
GM3k1DHBk4kAM4bKDLdxtJiuv7m2Lz7FSWujIV9FHkMf4OO1ldiuce/jYm8iWC198NypPd0xxvfc
1tNDJwRumoimMvCoGdjNU2z2VGwMvEXVtyvdF4850kk2C46lM8G+iSzfDW8vaRLomVTmyBKFrYRR
KwBgTEcJpnQnQF+45Me3sY5Au7pSpfcKcUlu6Old+l67sSr1RaAynSek2yYQgwoeCpdK8Vhp9xEb
uG9u3Z8LHKuBpdsGxwib650e1ndXG6eNV2iYUPHq+ON8bAamZm2ZZ+kmyQm6G2IwaXhdRPFIptn9
319cmxabj2OKF3cE+d0aEidUTx9fPIJYGIVG0S5GJ60h0eUgArQgmYcnqHAxRiX3LnOqc9kwOXtJ
B+JTFxfUVvdFzRbYb4C5h9S6fRIFKl9QQsxGBHoeJfCzThTBzEoZeH+/5j+fU4O9oJT4knTd5J59
vGS09DZZxz5lEFnRli+ckxEZr8ZQU8HX603WZLSBguqbVxVf3SmGtq0S7qLy5dP2KUm0GN+62i5K
3TF2YWuEy1YFSgE9XsxUSsRz65yOEtG1V6UkZnYbHFqP6TTM//7+ta8GDHI0jY9No1ugTsP/3YDJ
PDqHDUp2HNjkDucxeUADLrKym8rQHeqhQiE5BLznYLNjcr1hb9BdzdN21epo4Nsqpn8lknmPXr1s
HNQTpX4qsnap1339zcX+IWhW+YQQNKtC5TzBjufTxAAZWy07dMALLZxIEOzSocbplKnbh4h2HJoT
556KFbIpNaVFQdc1zZF9WgWeWJltUkIKZm5fPBV69/D3+yj+nCbeHjkHqgHDCUn7x/sI4Z2raEkc
K3ykH2bSHC2R06Yq7/HIXAQ+E39aPQ2gaUSJolnJrr65gC9Gsm7oDjpAnkGNtefjBSQF2dghxZFF
aTeUyZuKKodyU8WCSngZPNVB9RrL9t4Kg30xivsxiq+m/WITnEK1w2ZFJUOJ202fa7sGoug3V/fF
gDckI101LV3q0vp0ezxKza3T4VbsOBlj2yRh0bGugrg4Z4hc4qo6Sm6XK5srqrhgGnkWYvQ+f7+K
ty3ZpwnKkIg5LKSSLMvOp6sATzEOOTnli9Qrr9KWw1NTQbr2aHTHQYzXIce4KDcpgqlZHXZPTu/d
lWZ9Mm0aS3HcM+0L/2chWSctinaJL3d+kR9lVT/3kxnGMJ5SgeQS8cx5uvwWTUANnge18tKmR5mp
6UJ37uAj3WD4Ov793X31KBuQmXUGn67bwA4/jgAUj1A2hhjaVeUwWRJm6PdsNy1xhRTzyVLDp+mi
B5SWbKYvFHpAs0g8h0H9Ald447bDU1mwqgJc2snxqg2t746000H/8+13UEmaSCQdNmfTIHk31ySd
X5qK4ALfthGmNWwCQ5w9u7myvHAeDPXi73fkq4dykucikdWBIf6xkfDUOB5Kl2JZPT0TttseDXXA
JpMfeutRz71fjYetcBzOZZ3MMD3/Hm//32rp5/5/PmeQxAlJrv/rPoiC/PUlePqPDyLq//qPD791
uFmdP//Ch99Hpf3PdU0y5w8/LNM6qIer5rUcrl8roAJv/23vNZt+8//2L/8RTp+H/PU///UX0bUm
dYvN7v94/xofRNez+JXcEO/1o+T6n3/2j+Ta+rfK8OVMBVLCYoPKNr57rer//Jcw/g2Y1HQci4eY
8960wf9Hcm1a/zZVEwE0u3/aw2I6r1XZm+TaNP/toNDWSKOftnLSsv71vy/v9Ht8/ta4c0v++fm9
2veLnTNrpVB16fAi8B0+jmIjwBcK81eZN0U5JxliI/N64h6fotT5ZsH74pHW2U7ZaJ65dsjD0xP1
7onBGFGkmYESCPXRRjFiwsPGje4AM+pmjsc2ib64hR0j7wlEQQclsRK1qsapA68M7CRwrbPIaZey
DuYk/C0alBnvPrwv7sZXlYEPl/hp3VEcJSlFiKAQW7Wtkk9/NxBybEHVSGz7QvRIeSwL33Szoebp
zsesWFqtQ1G/B25i08LTNt9c0Z8rITfNENbEheVwo3+aZhAMpApmF4I5c0gbLqCQxMQnqc5MuuJV
CTxIPcagP5IYQxlJzD8JgopGuDrxo0LfJ+r6JerQbw415p8bhOmqKJk57LIcOTkT3n+UmuJUgUHk
wVyTDbp3InsU7+321JgPY1vANRP0w0CqhPNB1uuR+p6mjbvGItAbaH6PWnfS+3mgZiZ2gcCD0lvu
0rCzpW//rLQrF/SWM6I3Il8uMH9I+5mQ+4p3UpvRUvET4tEI0UkkPwdzIqQuysjhQAXrDUsyMTea
iBbTKw+I7mXXzNH5rNqElnhGfBrGPef8/Qj/Yycs2M7Zb/+n9M2h4dPT5HsIlmRPjIddWZs2tYHZ
Fge6sevKL1HpxvvSIHRGidZ9oe8TgfooL3d/HzCfl6W3S8DAITi04KIwPu0qay3KIhLObRg2+gzx
HJ1Mf0He3NIys0UDJfzvL/flW3Ys27TkWwXV+lSkIGzDBIXqSurJ9W5U7IPUCA2wSVnT54Z2g27j
OgqsowHBa/oYQLQdvrmCz5v+6R1P+2iVh8PAO/LpClq9qhA88I7LXKUzlB7zFuYzmwBft9Z236/S
tF0jXTt5SXXz99f+6ma/e+nPN1somhgMwUs7+DlRGECy1Om3in2mIQGEdfX3l/s8Wf9+pyYbY411
449tuSt6W48iTLplNW5aPkuBqChvcaUpyfrvL6V/nnd+vxYFH5PaBdFCn2bCzEE01UNsnU/Fp0Jk
t2C36WpUlE3ChsknOHUhe66uB4jEbpNS3ZPdFKsmb8923F53erB1icxRVFi/o3FJh22pNcYDO73j
FIRCAy9wvIPLA6tE2nVvIkXFxNcpMQpEDxVk90ut1UPcantbq7YOfjCzfAgUBKIE+n0z7U8j5P1W
7vN7/TSCihGCEURQiaw9uCRTZWkbUEHYRHF1Sb8aegFFZ/n3G/z10Pk/9/dzWSgkwqw3I4XPsrRh
cDZLMqqBt1s7Nzb2rhp/83n+cdp8e482FV6p8ajIt+f43eIb1AE5CuOEf3G6Hce6mclnq6P0S2/a
vrhuKfFIWe+nZ2akEWr5GArG3ZRhotjIFbjxf3//bzW5P276uwv6tMFnUa9UDRT0nIzodc1NmMZD
qBENkhkXKv1MD7thAPKeGQN1NzJdZWmEyTfnjK/nL5s2mC4c3VH/6OfFSe/giZUUV5N9rUcXjpMv
A9c9l114SQsv97rtqOj0zoiFQlhdfbfneNti/XEjHA5wgr6YgTHv41paV5CMbZ/R1+QeT5crLzXY
bA6A1CZqriVveVot9L4CgzWQ70Dpty9u8Hu+TaxAdDfcKtBOmzYH48s8V44+gK1w2Qt6oSwyql39
vy8yU3N4KmDotB8/V3ysXIPXrzGYZBGenBF1sem+Pcth6l+Eqrj7Zqx8McXzejyBtqNy9vncsAGM
H7itzXpaUZMRJF8rnYv3LF+SHgdOqlzl8XAREwYXJfKb5eWLOVewkAvTlkyFLKwfPx2RwNjuFV56
EPV15v9SeDzNuF474/DNjKB93lTxiApBBc2kXsz/ppPH+01VAKreVxP4i9C+gdp4OTkn5lrJ5VXT
N8sy8xddV90qjJQxSO5llZxbE2lgqosrHf+GjYarbcM7FzN/V1/aVrKbliFQTd+seuKrj8OiMsSx
QaVL8vnom3lW0Nk5is7aN/fEP+0HyqTTFmcaqNMqn9jJ7bQ7D1kO/z4UvliWBKVrYXAAMkFtTJf2
bhqrskQRbUkKBgH0xEus0sRYUR1ZVYOzKFoGg/LdxEkdk//mxwcUYysPJ60Yetd/dOXgI3ot1Dhr
rqjyocjMK0bjvFatG6Ot7yBZNmy7lZvpL7IhXwgyt9q2WCEAWpRR91OxaRb5g4FXe1Up4QGowi4v
3UODOVph6osAsii2S7DuLa7ELXLgmoy55oD26Fnp9V03KLfWlYjkFWCWRWYg5/WGGzKRaBKI5olK
Geyz+iHTcmCS3vjolFcNvTo7jXeOlv8YUuNKKdSHafcZG5Pcum6uyPc95oF8cHrx9hdFtpJei6JQ
eSIPbB/m8akYzaOR6FeyN58bGV8S5fXQEeK1WqXt1LxrDpC1j4ZnkZPa78uqvO3D8JA4/U9CrFYT
oRFaMOF18arHFlE0+iOSlgez73/hlFoqTvQ62SVo54UzWZoX0+zbA6jX7Ju6b9YYaF5kpi81SlVp
GP6Yrh4wEmVAQd3Kw+9bu6gpAPnfupi2YrFprOpA9zDGFYJhMcu2VF1/uqZ2S9reK0aMdS/ErQhw
cKk6APCYKFIxQZOm4KXq2WvFa4NoHezdZppDGm66EpC1RlMkZw+Pbv84Tak+a5TJAcxWrKPGRmGa
eQeNplZOaJ4WJ7iI0u5ANRCkRP2D7ROVKmOPnfIGR+cWIsAyakoSyn33eVI3YJ8DkhJe6kVwFzTJ
RRSjNZ4WOTJeKE27FwVbWlXEq7zoiaeXe3kOTZ5vvUSYpxkoD1K3v+lqfebxD5Iovw3LFhF4vZn+
I5J9lBJaGyPgLCXsEvRocZ5+gRyse0Y0Rr1k4yYgklrybxVvmav4J+nENnPKWBu9Do9KeVX36s5g
LOqp/hD6mAnT1Nn6bbRxm2pTMgn4PiROBlJTitc2nIBnzD8WCqGCPJSUzSn3VxrFyVRsAJO/dCtg
NGNDzarLIlqLHs/DtOexgmKjpz+13j5Uobcjv2vdFdGPt4/I6KBUlsa4QqQp5iWndBgj7a4yzHld
q1thaU9BQ6DetDa6EYosW65DU38aXHtRwhadBV5zScDXwrXqhWo3x1QrIXumjAgleEoBFM1Lpi8+
yTsR7mzRPerQ+bVXpLcU2tIrtNS3RY19aQiC1yEoF4h34UWsmknv7wQAXxroUucBFLOjGQTL4wZK
VOT/yLenT4JK9zwMf1VudzON00EzXisnfyy8dYmwxFUlPBobJbk8ZRqIP1QkRc2B19dvvJ60dx4a
6dc7EuKmcWeF/rVB6pVIQfQr4aXhIi56Q8vU4U+LxzWPx9ciL14cO9jFwUG1gtNQ5i8VF2Up/sGM
Y+q4Jiyvl6YCezioA7Ss4JSmnNGH/iceT1AeZxTKS8HOYYyVvRM3p2kbOB1XY6HufFxFkoFNV/9H
YRbXHWk0BGJiptIUYx4r90lVEjfvERAc3fRDsAk97KEORdnCIvYUkA4Cx/ySw+HZnGxPifpKcuPk
5k8WZCjtp0Gp2FgsprmAks96OkO3QbQyUayIwNrkUfCz0dKVqw6Xb/VXzWo2deBX6HJc/F9pXs7Z
9L0OXejNQ0XcCLW8Lwz2VwWxjGSRRtdqtAhKeuaVu1bbu9C3dyFxXjwS61DjkSCGGIdPyWPCNGuc
yAraT+i6of5f1J3HctxYtq6fCB3wZpo+k96LnCBISYT3Hk9/vsXqvldM5SWjz+wOpCpVqLgBbLfM
b27k4SQaK9T4PiqajTqnAwCF4b5yIVsX4ZNlofkDeb2Y+fkTxrpkR2dK02BIXZ999OcnfX6OlOgN
Qifs9dLGJENBVmAMWyChJdsaPuB7EAa7Qinu2owxnPLV7cv7CvNjvtSdm91HunXVtt6ZhVFlPv5C
LXslG17SNSOZcCe9N1xlPQDp8TXvyUlT8mEgdloLsuambnbg2g+BMzL/XN4QRPftqL2qDZIrVRui
/RjdfpxGgx8fEGzBdDTagBy+HMfgB5jsXw3Xl5xptT+eBeg11PQad4ENSGvQHwPDpeUwXcZDf1Hn
9rayy60sMw+ZGSMcwUGjSseWlKVsG0h56s1UoVULOJ2SjV3aIDjjJYrsu7nUHqq43GKKcqHQrheD
i6RP7sqyfwtK5Z3E8drgGua7n9VOsyw79CInF22y5q5CENBro3Mu4BUmWS9WbZ9PKVRClQaynb42
DvaWwmS0VGDkHL8X2mg9J3l1WRmgQy0b5dfBOm9t9R51tfU4uVd95L4VDG1k6WU4u5zNwTuWH4eA
xklogI4146fAbm/1Sp+ZWNab1rGCbKwAsuGQB8kL3nF4gl1rRo2KdvvwMSdcmjOXiOuPt61+XrTN
AW2GWzgrPwWEU+KyvVA71Nuj4rFSnwffhPoXscyxFuHSNK+8ekgwkKc6Svokq7C37Gd7VDZGXN/J
1Tsb0apHX0jiM/zlLyfNvFRna+Pr5TIf0UB2NZvDgdlwI1xeLAUrYvfCav0HU+2ua8T7J/6Mv9B5
H2tncgEW9vA4IIQgBQ9E+3BaTDdmM14ak7vK1OYW8vXBZk8YqJzVtvnkWQcCt3e4hlAsUbmTNSZz
XVXWruaJy0k7CwLnSuoHfTkt6ZieO6n3KKdMqY1P+HO+WYOdLrwhOa/Rf1dS/XlEu87p9w3GeHFj
P3pNeyP7FHD2TiIqMLx7VUWHsj3YZfoLdZo7wMsXnXulAMXAbOxRsl1VR4/CyK4b9pIkerWuXzsB
xt7WNmOn4fu3+diSre3u6mx+KtPDR5VC0cIdx8M2IliSfNH42RlMuqwEhLZReM2HlyA1rwtiPUnq
EnWXl9Zj8yhOSXV3TtUFxW8Eb6iT1o80spD95By5SS68KbvVMoSLZU3KKhjy9CblEWc92+bom0TK
eF94HsyZzgNjbt7R9P+BdMVG6dqlVe5MH9WDKJovYCvcSVlFrgCOzCtkKY3c/Sn3Klor17L49CTb
67371JbW1nwn3buRWpYc9rL2JQlGUuIXhL+NN2DQ6lqbyoG59sMQFd5So5iaPmK0JTxqjx6idVbk
3lXgTw9y6nzUjibrKvbezMzb1kp4yEva1s4UlkvfLJiiXhjaYHbwFK2wL3XHWyluSS3YqLo72Vv6
XG2z8TklhsubADZF4byYinJZB+mZSbSg0z4YI3sd4FdUxD7CqvZlDqRMqzEsIyoIxgczH8Q2Dkxk
kD0n1JRGzcCf1RpRWY/PVW++AM7xLAduyKE/hOkmZ7EYWXIvizUadNzVmk1fqauBk7uxkmen7sCq
0/xO1Ba4W7/XOAkkP6/a7CEzWXSclb1UyPROAfZuvEBYk0qXfVeAO0BIyYVWmtgZ6t75ZUYWM3I+
1uyCfsRtzL6fiePbvgax3TwqyoiH3m+5P7WwvZrG6kcyKdvCVLi0rTsEaAY4vdRILE37Bb7/TKYP
my2Qis3GDA5A7XYdPysh9lNmsR8L3vIxR3W3fizz+KYzEEYtWvPBpoonB75E4xKVWyQAqpnclCQD
kKw3JkKSdZTe6VN4q5cGmsD5x26Ti0DxcspEuJ85W1xmDlbQntdKtEl5bykEwvmEBWE9QkukoU9V
glm/DzK0YrPspjVUClEufF0IgS4OHa9UOg+FH90Vo/qmwo6+q4d1xQWV6m6yaNAHg1diZxoguHzn
1eGFBJhVmJ1JHCVPzl2yMHJU6zkLpB5pJlzSXRf/7rt2P5kzKRsXS+nt5CPiLgK9NI6Mlefq/PU7
OHYXUs9uoQMbmUnFUvkIIXt0Qz+CUg4gOcqk9OAl5nUFQzrrzP0wO/vCq25k1JHEq5hU1C0hz7Xe
XVbiq0SZ9LkpsEs1awJlKgqBbEGER2L0yKIA1nvTbtmi92gP3Mriborq2ibTbyiGDgCfqu4M6uhT
FFGoKu07wYBMIDDllbNK/RXY3S8y2YWJ7NYC8/YbKOJrV1eoJmD4zs9xdUDJ1Q/ZTIHf3MiqyIGO
5wkTwtJqMNOWnC7O9Bspp7ti3pSbd0Ftr0ZveA2CCT1ycp2pbi5mJTlE2TpniAaGsXwwl0DR5lSg
zHU7LwfDxKPlHHXeC0lgMh0qCD6eIAxuBqUhkcSJWmnfehJHm3S1TbWbKoQ1QwymjdMq6+6wNt2M
LEg1NoZFySC0x5/UyowXsw8lXt0UpnqmMAM5d6iFDI2Z19f/nOiAHVz/KUtnHFVc0JrTk2PqP3AB
v8wmKtBzEKESEh+8eD1H3ZIKy4YuA5y30r7B7OTFAg67kOip4hikGb8eQTYiW3sYPAgX5q6rnIUR
xstRN8hQi2uAOhtkVvbJbL04qfkQ0xZsAxQdxvhZKebbMjJQrAquVStYZ/VZZpa3Se3dFJ723hjF
DdDa8zDTDmHut2CB3Lt+Gu4BL6w0uyS2riKmx3hUdP1VftBsRk9NPt2W6GMuzPc+TC7xZjnz/Oqn
/ArgMi3Kynqog+gxxH8VxYRdZSTQO4KaokzQLkNrOKOcSWhi6Pezr2/lktd07pkkw4+uv+6yFgXh
iVgvgKm0L9CJ1YK6Wmh+eTE11fk82j+HWcNWdejAv5mIbDyjFEmny3xsqnKtBB0aQCXSwfpaCpJq
1nBEtKRjwQXsFoEOLkqgxug+Xfyu8wH533RH2rt0FvDEOJqKhV4iQtrWv+xBfUnU5LIq470sykLL
zmcvRF/eveiRvU/d6SrvIMo+G8iSmsZFZB3MNVnRxlYAf1nesm77K5C065hJ6pBJaiiwIgKz8eJ0
NQof3g+WGkr9NdZZWPCdB5G2VMf7cD5PmmDdluNWCuGoYS0wsw79NdYjG2zi0M/sb4IKQ266oAON
4Yk2BgzQpVL2S+yptkb/TLa5nFClkWqBtC1BrpxZPVYaMK8+Oka0dREJhCZ6p9uUXHjiNmxWplrt
itG/DPnpGWPn6EnW2JmB9keACNUf9DL2qKH2T11N3kSzXt6lKt4D52ywIcKQAvg0VqM+WEqpUnqe
BaR8O7st3d+elazgp6x9BVUFvk/Q5ivLzDdN46B6/o5Ix7Xq5sj2pZB3wnXd2nQvlYUfGRDEtj2M
ARvjsX1RmahtqesKYr68S4CjUE/ZL6IV3lKlhcl5URL3wCe5UWnXWqBx3XS8NsKtr73UPRSlvNtD
H1vPYX6RcmsiWbDyvOEpKayLskALvOh301CuzQiWZhD/0uJiM/i43Kqis9xS1MESArcN+S49L5LM
zS6GVLwAWAdHAym5dWOhYK5pJVc3Jkl5ooxci2CZg8AdV2FUzchCfQSLuDnUcwS3OZ7KbaVjNtTP
2d6ow8tRwQgQmsBl5ii4YGmIhOWTlrxoVWUuJw/d065wiHst9Yoa3YL0P79o+65cIm+G+UzkFFuE
CgDS2YV1+fFblzfnmq2Nyx7Xs6sZ7KQJKeEMhT4+DcLqAbL1Z2YQP7bAM/jY8NDiFvcpFMenTduQ
CPUYrHRdpV+GqJIsOzHA0vUY0Qgtt/i75aaY0Grx08fWh9LVtqjoDNi1Jv04r6rJVe44SN0o9g4B
dquBZbOJR+xPOh/wRRaQhmJdms/2j0JrclhmibPVMwS1QiBKZx5+wVHUvFUBPHpu7PIucBUkzCzt
zK2pkoDrIvqv+ocQevRVSJcfDz7XAI0wI4ZGW8KhLpW2Z06N4RxWPT/LfigwP+ZwUgbLukEyIM2u
isDLD8GExbnLAQLTvYHyVejtsmtQRnKmWTsUga/u0KK6VHtiO2xDvKI/jMzKKgn5YUn1EGZ1tQ9r
TNmQDHk2TU4bD6EX9NOFaPGgGVRbBxqO9HWieRu2cbuei+nRJoF26vI+RVV+WyLenGUatgYGAq9T
RulInaD4F50zQ/2xtXWn1wgY2Tq06SJUL9uheioRQuMGs591H/ZI5fZ4NyWa/qZ6k7ppq97CvEf7
jfdFG+v1XW++xG7urE2sK3xHVVZxBZU2rko4xln4Y05KDbyEiVCGOzz4pfoeWEm3B9/dXVLkfVPb
kh5MbSjL0E9fprzZlmaiXs9q5WHyQ3DXJQYCTnUzXFlqs4a7hzECvPpDjE+04rfmTVYQjWOTN2DI
YmaH0nfeLW6/824UZwLHW0d5TWocXLolZVdlR/MOnc60Rm23WxumjTZ2QNkw79BzGaFlWFP01kbo
xGdt8QNxUjh8NNOMfFIXXRZvRmMoD7GDEk4FKYRIDiUtl1pEXXsaG1ADwJv3V6FZpddpUzwSzvBf
E482vjWjAOVyvGdRQxn3nqY45LBxyvb1FHJ+9ttMs91LEnTvMvbnEJ9r6Kt654znWtOs+6xCrdTC
/zieoIFH+U1ML+ki0aEplLi39lSPUVBdoca0ThL3UqqzFYbCMxGglOfbaTqvde3po+9AzPKR49ek
Pp6BNUvv4JaW338EdlkM6xjdJLW6hJRIFdykRWDe1sTITTdvBZhQ9/5tYixZC7GaxwsqlQeD4Kuh
GToTX0ksk9T3IarzvTfuEfxRdWoT/JAwrXa6jkYY5svkW4diwLdXXUtQFrXmL7gi3DvNWYj8khei
ThRV6E63i2qaLme126fGtEb0fOGoGHmGwUNYK3uTioakDf0QX7QWgj7Mr9QWLA0eIY6553WkPiTk
um2uPbE0uFGYN+lB0V8aKoNnqb9pvf2FxpKGGFKkNP00R7WcY+xT7UUqQtvYWUgeGej3lhXdCKRF
im0zoTbgpnspAhGLHdLkojSDG6lXSMk9wKwgdR8dtCq+bkCdahizgGwgLy6ES+e4XdvB86h1tAGp
GOOqxNNI4qurNIGmEUVH3GrIeLwieR3pjySpsUTSdv/1M5zAK6C3qtIjBAVia+YRNmPU7T6xExUs
WEXRw7mhnLkVLK8UvrLCOwODQiv/6zH/Qu99TIaHzKvhqlALPkRD/+i8VTGRTAcqF6Gk/gq9xtC4
1ch3JdTJyKhZPm5y5gABIS9BBa28SNJiXQR7h0qiVIMSuhJSrrZR5ZnsbzrEJ9uCfzzc0RdRjAFi
S2S6SzPyqExDyacmxPe7NtsO2/RxQRHvm8bgqUlgAQDDccFpusf8kGxKAq2Z0ROSGp3sPAFyfOB/
FlHtbwXpJfW5r2fhVDcawqKuu+hee/YxQ7LQJmSVMINbSiKGrsbKBfkjqXbiz9/0+E/uPtrtssxV
1zAMeZY/Jlx34sImeyF67hL0/Kmrpi2eoROqAeHGyMDzFA3RVRsvsPT4IVVxqXlIcVbNUDA1mj2q
sZtvGXqnuuR/PtYRilTBZqdhS2FISyhQEQu66CCGnLZq9SMkF8kj3CwXNdLaeFx+/fVPTbknoFzS
V1Cs6lHzeZydmXpyiCy6o+6lDeTTvzV0LkJsRSXAt7qbwYm+WWgncQEwWkxbhTcNducIKePpeTSp
HgtbsdEdYeLhgD66eCLV2qOFsk6h4dphza8j2apgeFw12TaNTmNWu2mogc90VmSNoLqyd9mcckzI
0379cbRTe/DPxzxCSvS5ic4uaqVLf853cMpZGRDFkL6sbszJuJRuFnZltM6CbUfd0qmwKZ4NND7s
gxSH5N+LALY0mKSvn+wE1EqjLgD/DngPFMEjXEWgEGxO6ELT1RzO5XSSaROQfsBC7tzsuw/xN14A
xtgf4x1tHG9yq3GaM0k712EcXKaeDuX9LBjj5VAjRkXI2pbr7zF7p98TJKQJdNwAq/B5w06VTtmz
YFxJnqVz5tACsFx/WbGB++m721kwvp9hEbymYaogXSFE/6U9EIZW6GDt7C0HHGx+YDXt6dTiAeI0
VMdcZLmkLp8RnUidX9XK786nk+NjU+ECh1QtbqXPr+uRnVItYr0J/IHY7aHUU5iwSA0Z4MYnsn81
uRo2Pnmx2yJ2pnyHzf77OIAbaOoadDOdX97RAyDYUuq2M0j6jMatCPSTI9Ok1eL+qgaV2Vs9NpD2
N8vr7yuAUdFix1kEagwohs+vnSuzOqiFwSFE26QS3BPAQSmZRdTsvt44sjE+z/CnoY6/sKuEtWek
ureUOqggal2z/V9BlgGTIwvn2LaleYCfPr8RtuEk4EHtLS1lo6XN1Rh5JM1ghrN+Ix2tr1/q1Pfj
s5ka8h0grdyj07RCpKUqu9ZbemjPyPeTKn7qDVTzlf/64JEX+79DHZ2ISWQh4NXzYlL4klaExZU0
q8lmMH9WafUNOvjEhc1wkCvYDSbBsns0XAGZfjKy3sM9NFlKXRtD5aUg6qWNL2XsiPa9wDKAQR76
EeeQviHhRvnXnA89lkhu1G2lzfX1Bz+B9OS5gLZZxCsasLaj+XUVT0fCnH0ibYUexhIGhnqyNuls
tPN0hQ2xaV/IeVwoI3gOzqtvjoq/1Ps1hyfgoIBMDD3UPCaTKY0dhq3PDVD73WbQu32HXzq2ce3B
t5zlMBmP0OfOEZ9A4l1fRJq6jXP71zTqlOmMW+maupTtFFzmtHx+lrPGlvLw6M7nDpevFKENsvcO
1dVIGTaCDlAaoD0hDtDUxOL5Sjoks2ZvdQ2v2bz58fUn/ku+4eMFTVQLTEMjKThW7PcCnJX7tOEs
dMLHrHXoKcaIX0thvZiuKG3ct5V3iQbLUkP9Mh/UJwFlZ9WIiMUySOsHAfUEZb2XZfMBOjKds7oa
X7LWW7u+jSpPdaGV1sEmtrYc+yOSj90gWcS7KuYnoU2qZJSxCUGkB6CR+cpnHarg1ehuYDG+6FyF
38Rjf0ccTKtFdKrqJEJ/YTP1KDdQ6SiJOBDPt3Mss4BjyTklEX863kuK/PWH/ot0+fGh8WWVWIzM
9JgZa881m1oZqTRmLWrMwX4u1gNSbdTjyl8KLU8Rdm+GeNODa5mS9KARCyPJ9S6dFS/VYsQvkU51
vEvLTK7lF0IT+9YpdoUeBAtpcaGOcqdNxasPnGdo258lSBJMjj+aiXQS7AWSJis0TL75mKduMwNy
hmdraBXwnp9P4TGbXXQ8NEg0mnktPVgL4JKgXYWv0lD+iFNkybz8GwD2yePYseWAgOxmmUfDtiqQ
PK5n7hgzumnd4eM6k+JIBBDx68k7uVz+GOrofKxDnzJljauRApaz6ymK5/PWozI6lfmyy/GMCrvt
/2JIlwkhRsLA5fhqS8JyKlKLI1n4D9Khd4P50h2rvXzMmstHjt6vh7T+Dj8NehUUTGDIwpw+Pm61
uXWVNGeJ5rFzbZsTroDdeRLBVu6LZyk9gXZ+z0f1QdHyraTuBfwY6Z0a2X1uoqerdGfSjpcO0AcG
EnxQCY5Lcls5Cu0WFUCcUHwjuin1Zi24CpM0RDadJPpy00g8MgITqSJlldPGzXvg7QimhPQc8aHf
SgoiUWkJsI6a3j6Og5VUxtCMu5tZ2i4GkmBuvrmPTy1x6Cx8Ho8AGY2Ez0s8M/QxAn5NwAYAUrJa
4dCUcD6qod37yKS56A9n38TJpxa4ZZrws8mjLextPg+K/wBANSqoS7T4tpq0GL3QglKY7uNvOeF/
cYTleEIOykJOQHRQjitDfd6pZgeVZSlAjgrkBZ21254Uh1b/NlEgqzuvMmdj+ORY0zeLXTsVL1qO
cBgsV+S0ZAP+UTEIRscvA2nDCC4crHzrYe1JPdEWxCymE3OTX5XjOSjYtA4RT6Pgjm2W/HNE7v6b
yT612/98mKM4ubaa2CgydjvYH3wNho1wjvoALfgBmX8d9RVsrr/eeieA8Xx+qBxE5iqabMfodLxQ
qspTQIcntPMFs0gQfwZ0G/ds5cYexq0kfQJ2/f4cPfW6tmqjlEJ8g82dJId/fPtEM9EDa1wPtff5
QspRMnyZzSusK7aSY8t2++Z1Zb8c5wc2XXGh88IGPSYsKGNLt9v2mW+Sza73N0Y1LS3snA3Il0EM
baxZIam6l1NBaAGsOoua+TdPIcf2X08h9wdsFAdCytGubrDuDuKQDSZrHknPM3l7yT8FwSr9VCEU
2ZS0G+BHUguRsEC/bDvzm8zi1PK3dakFQtn2qBB/noJw4Gu0iuJxtxTPZd2pC68a7rQxuP36jU9O
NRc12QuBCJJdn8exrL7AVJ3PLvX6pHxXYItZWbqJkRYGijdRDf56wFPnpi0ZGjxkWzQnPg+IAlyG
03Pgw4omtpo/8lyBvmg6VrTBEkptifvR12NS0D4xr9xgMNzRO/ibDlN5ekV1kYAkw+cmsHXsP+pr
AasKQE2g9L7rLryoAypubwS4IxmWYKlT4muphTVU6aQuxpQh/ApTMih+SSjGvfnDBlhS99XZBy5I
nv4D71G1/o4a9bkQOySSlpEEfIdzNTrp1UowA+qgXY3BSpa8wULKyAmKcecBvVXJDZzWYC7mhQCf
Bd0vPMiKcdzc30ptTqhDBbH2AOfOS+Nbl1MYveeNwTqNU3uHsFYWBuCa050AxzU0zhfScwq5SCUX
qT2poqPrTG3bHpSD7pRL+SYCyC/pS7vZuO8hL/Rc3jN1F81I3hpjxmnBvUfT/tkagcgLp0MQrKhi
rwbcb+LYPjMhLi+kLiUVQ8Ew9Y0O1tt4Dfz+9weCmMjFQkbc7d51y17UxXtMECA/U+qMkh/1/U09
5Y8CohSkWw/aCinN1w6JZIJgaNG3olAxxaDfRDsKVKeEA7UGT2h2V/3wqoFVE8RhUmn1wrUnBENL
UAvFTqBJvu4TWC8tvXoxs+ipBRdpDjmnqw6WxNsIcGi04QOk5k4iDGFQ6LV170JPkj+byK7TzLng
Ue6i6klwpoIPDfhuuCi/C2JR8MGOU9+IvTOVVoELCYhL8IQ2UAVFW7cQYTA3uCOywnwlffp6yesn
Vzyyf0iZQaZG5uPzPkPpWUXyhNKOoPuQs8Zyx7lNx3RtTbjc8A3qMHuT1SCoLuEIYa+xG/CkBv1F
eWXp5spCbncF2ovLbVMA25NIrHCbd8cMLyToqNRzvYqxGk/P9Ay3om+t8r59i6ObyJktqyU88ZZF
Ge2GsNyrQXUu61zwaILdwah1FxP3etSjgWMsNNroA04rKVY/SXVf0eeHlgFA0FjjFrdqQCPNJHko
40urfidVNqn3y5tJeU04OVUxfpMsmKfiNg9lHbJLOLOctZ8nw3MIHiTVXio6hsxs3Y+uLjLVbf48
1JvGny97bV4lVN+wUr2TS2duXMg3CcZY7V6Qq1Jwb3zjoZyumyFYoW77U4hSE70U2ZvC7cDMDTaQ
cagnFIXbVU+XeOzA2YJI683brMHlR+Lpih5jhcVRIJ5oFT1qlykvff+jei4fQvhvmW0uv88nTjCH
ocZyAIsyJOw36+hDTLNnpRbFxmWdFD9kBVZO/6Nti4Pul/g9wdwRXLbQELDS3VVeu5CHMfOLMsbg
i20okLqvd8rJufnjkY4upLnC/NsLuPLxatlJKx6OEdATaysAva+H+kscVkJqKe6KZp5o+Mmt/0dg
pca9VcK18JbaWOIZWAwHq0L8qMHhcDDuwftsPLOglPY8zd0qhidd9cOT0BUIFX8AX33oSDIKwltM
Dzc1UyatF5kmq9QOgIS+41WfSv88URAlAKVMYR2FQ5MT+LjbMl1mpP7O7IDrojtT0vFSrh5ZW/Vk
rjCAwZ/YePj6W50KTDyhBMMJpSFwHP87GFKGRsG0tERaEzjkltBeIi9Bt6ble9tV30QJhhwmx8Ef
A5JfU/zSNOvosJmaHFHzUd6WpFZwGE0yXktPWpdrRauAW735Ou4g2ts0ZC9J3oDA7O5qM8Vqw4Ee
nf2ufHzrI+0VTdsALqJ9i1DOwQvSJ0tHiFss19qdNKfktpTlLJ3NesJmWKfCBvpNrhFZ8QPsv2B8
lwPh68968kSFHw4/nZxVp5LweQlG3eCUlUMqY0g4YCj1PfJ0fQbQqqbjwgubNdY087RLKPCqjXOn
5FiblJiEMdW6373EEc5j8BCEShka474t8UrSBIt46ybBpbxwnekX+IIfUPRq5UM033t4n5grnaVh
2Roa2sijHMXHHjr+mpNgE0+99MdsDLs+zw9c8WcSdiituv36s50czqSiZJjkJ5RGP381PLvt1Boo
J+OwcBYOEdGHf6ZXyJM78aps02+i/1PZL20gSOoo4oAJOGaKBz7lJM/wfRiB/QfmekzcRUkxo0X+
fMrGdaKUO4yZz1F6WGEecMiiAIVdnHIm9DapB/33r0/M7qLSw2/ecbPaGNF8wt/DX2pZuMk5ovoJ
o6CmXnbKTdgX/6S+/1bhuv5nyx2ZJx/98aSX8ifdr+3v4vI1+90ca399+kv/34iDiV4Wl8H/Wxxs
95qmr/mvz9pg//6//q0NZvzLtkW6hmKJpUom/X+0wbR/SfWOSrN0OMmBuAL/ow2Gh7PHnQQICWgU
+CgW9n+0wex/0fdhCdIDtig7sub/C22w43yWn0E3iZEQQQOBdZzeh2qozPGEjo/rY0QKCLjC1xcT
Pr9Pmn+WDxN7Wobsr8rJx1guUS9HuMCrjs4GHVSlNmojYLigfoCk+ISjx88pLq+mzjlLGnMDzeYZ
DkDufq9fKgfBn3fIP2Oj0UbpyrJQnP18UFiB5QC1xmZPC527ZnC3Q9hfeEP/q9dcjHFDZ2kEPzpF
+xn4IaZAjQlTyDUWepT8Modvwk7txMMg0OJZts6txt49irZSfFbTfAYmMKo4LLlYg9Jlfxk8YuTK
d35mnnthozUHuZQMJcLXbcKOYtzhaqsBev6v0W58GwOROlNFhRNc5bGkbGp5bRtMyJIqKkGeX59T
+fiJrVjpCBA6fBuYrgwlNLh6yzHINxBU/+uqGs+AGjwlLcRtKW0dH6wlnguzltrGUj1AaqyWdeo/
zpNX0OSKtnoI+tg2H2hUHcgUvoUbHcc0H4OjbUVOxvD2cVN15H70W49NMGfz3uQaWaGnaS4+PoNa
4Wxc7xTw7K5tvP52qznFtbzwFiDoFsDwtwYA3Hloz43Wh85XGeV3+0aWw9HaNem3UVxGioPa9VG0
VwQmanghy6VSvAHL1OZJwVRx5SYwBNJuU5AOLuJiRiAAYbBt3O+S1H7941D798n/p4TgRxPj+BnA
VKKoT+oqsLSj/ZO2Y5nl8GAqtTw3+rvMVl5wE3xKO4dYCl542bSQsdx7He8GYpb8ajBxPv76KY5v
e5knWssWMRIyHdpxloLDpoEBMJsY6axt0qjXzTi+jXX9opf4CbjZ89fDnTgbPw13lIHoTdZOXjwb
S+EPD/Z0kfj2zTxZm6+HOa4I/PNW9HNpb3o6rc7Pn7ZWyhnyhAZNJsMfPfDh5ljdOZvhRskxI7Tv
jTa7ai3n6ethZcb+mlFCtP8Me3QIDWSmMLoY1lHTZ0Q1riUHNav63KmUx6+HOrG/yK2Ja6GOsn6O
z7tS91o/qTj4Xafbg2DqFo3TvFFEfsdk6XVsjfNmoKT69aB/5bR8V0vsUtDLFn3j4xJqX/SY7c1M
38ip6ansWsObF5TKkZptLXi0mIL6w6UDyDUpxnQJxG7TKAfXA5Q/z089E44P4n8ZsX08lKGh9A9K
zaQ/9XmywZ9w2zo8lIN9YldOB2llV5DKiwhCe9m9f/0RTuwYKp0EH7r1kdvKEv8jsR3qqjGdsjGW
7KgY2190EJLmgfTxpkzcZ7cZwm/e78Ritighq2Qw1Oppwn0esM3bghEZUB11JGTs8kJWcKz5t67h
bDUMymg3rgx80L9+0b9SeD4sqlE2OQD1RmQfZLn/8aa+je3uOHJIdhWMqdxHRsDHJIX4e+EX5nlG
l2TAJy5x240z5DdmVg6rsdfebEwGF5paUzlETmCudLy/qxgsMTXwhMevA8xBsO2EkJU8BEF49/Vz
y2Md7ULA3Yg4UiyjDn4ss2QWRtF7cWf8A39vymvwYAAuMKMwGu2bMseJubHRp5WmoVgVHJf4yxAX
uqRlbgB5PA5tLdfYhcdRnabxr8GY0Yrp9qWTfjPs37sfiD9RheNiC0RxRaKhP2bGKwrqtfFgLC+g
0OHYNecQ8eTf4tTAL7h8+U5tzf3Ad33+qrhSqSQ/+L9wb5pHy14NumQqEp837czN7EUZpKps3uA8
ufS9UnmI2xQKrs6bKya1Rhzd7QK7NEtWQNS8hnNfrOdKjWBzJeN5Ebjlpp/DaYkVtLNLZ19bNxPy
XX2DZDW8S+08s2EEauWUwiwy3/2yGBdIgNnAjvwNpIaubzDCnYdlO3jxohq84MpmmaxoV9JhCXt1
kbj2Y1UVj7M1HmodPdO0tuqNpWUFG6bGwJ6So1FbyaZPcNJSFNVYdOnUX7nwk5aWNvzWfAzptCJF
rlHzytcWcZaiiN07eH4/KgcJpDKc2pdIQXDFdip7ZRsNDZch3GaDqW/U+BfUHGPf5CNiJdpYoFHF
b2Y043DaZMoaXYaNXnr9Yq7LcF/a8zJNKFaMleXdJHHG+dXp702Q3U+15m/nif2iFP5jOFUWDtLq
S+7hypbODaCqxDnggttdpEmgbrqIY4L+8bhSh7JfqRaau30NFD35PUwEOX6ImhN8pjdDyazVjLd3
g0+yVXA7hhH6Fr51pjfvStGiHWQFz4qTdstG35XOPKwzcpCF0+WoDGg/ywimqRl42qouoRabvZIs
xuKqqPLqUOdquETjbIREi59maqR31TD/xnZlWQM3Buhs3JhjZ2xN32gWeu4Y27hsbvsKIANs7HWZ
62+6X8wL1zlTf5mlVGiMEFbYOC1qrYjWZQ1uokOr5byKcYLXg/zKd2Fuui2kX821EWPvyzM3hNs8
uimdazj9xZDkqyqz79Ta1GBYxLuEfQMBasOymzdlXpb7pO7DReuWN5mr7DVsdqilr90uX2rGfDfX
cDLwuHf9uIVOE8BNbZbGDHGq/JUlOf2kKH4Lc+I2Wj/8Dc/EUbbEKrmnEnyGN/Z5P8WLJC1hBChW
dNbMWJ/VkY+3dzSm5/FY2+ssV3BjlD9+/OZ4wdaI9Ok6VIab3B3Mg4efHgAUfJYK1HIUmJPlYDqb
icdZBPZ4F7Oe4XA2OC1HIaXWWh0AUHeXozocsMZ5pXd3l482hQ0TpaEu89ZB0m2DyqfmOCc7ZJOC
ZUQ3CmuAsN5hldms4m4M13M7rs0pWPfDDPIKy24t8BAd6JJiEeBmdz0YvkgMT2hhddM56HuomCb9
CwTvF0Gh2ot0cvoFrGNtXRpQJcMOx74pZbpsp7zt+JtZhxwKwuHaWR2O0N58DpAu/zmEEA27QScQ
N4d6CYsrWha4RG8xIno229DYMSfFZV+wD6fIWJiK9RigjEMawQIyZuuKrNg57zQtuikGo7wwqDVm
7nBV0Va50E0vWQ4OftS+4lnnGUobsLGr5dD1v+WeWShOqy7KCAxaAoWII/ZiyvNh1zbZtIha1wWR
6egZeW1hLVWc4ZElrSnm+7N3Z5XWmd9M470ZlfQP1XBcRF6f0a6kNVm6NbLh2WWhhu06sCj860ay
n7OuXZgOT1+UsHMnH95lWc/PaV7cFcFMx5Vbpe/8dk2JHW6xH+fLAZThHHnT3skSHKBzB84l0wI5
vbkL4qJfTv/D3pl0N26kWfS/9B4+mIdFbwhwpuYhJW1wlKkUEAjMgfnX94XsrrIru9qn972hKaZk
USQIRLzvvftcSRXoYGI2b9uoGfLhyl78N2e86Vr5GU9Viw7q7fM6sHftuvcSnbx42eJCGnkfs6aK
ShvyyELJcuBP2coZf/BymHVdOYBHq3ap+R0IpXnqs4Y1wDy9W3OzU+6wm6s528u4RAOp/e80bzfb
ikGUz1mYfwfxx4LtqnBQnWeR3jXyaOZuVBm8bPka5Q7KqAxSOrB8nT9T6T/tMS8jbFaUJ/rZtjYc
3vb8IfhGwIbSRkU9iSu7ZmtOgYw4EbV3Pl1Tti+7E2Yi2vD89Aag2jar1lR3WaahVtEwlyk92U0u
BCAzaQ+Da+XbsZ12mXRTDt1R2+maXkUzpPA6s5xdZ1Um4XU6aLWRBLo+I7P4lN9SXhjCfYshGpT0
kPGbVTITKBdxcfYSCBwaHLaz3vpTyGZ4jjRlb30rIwVOCHUzxRo9chgwZi29GVeMy2ROczjFrjxP
DYltLprpNQvzj9JI4dHSGsqSa9knbVlgsq3vTL9onpwpH+7Iie4zZ3zIfQxkVcVlFvaDE2/ctrAu
aV4cqxd9tNtLPYoRPyapyYshaFMpJikPS5Ekt7bxnDYiYmW9yRyqcUyTNpwYhnGoLa2xTYUNCQAA
TWZoDAsUFtoxWLrtwETw1JlOtw8S/5pocsQYGDuJgBljecHNAt2QGLFIt8FoXix/8QFE+OHAJfeY
9WMZpbXgwuw0G2FWVGID6TEGpmRcg5jRl85mdloMYPmaHZqdjWGR6xeRhSUhZLZDAVxO84bqjQtP
htoLNpdJJ/ZDW/90rOlHbreESofrxGasGBtxSt27DVCkSb9rMHKiNmeZ6i7OstGp8gw5fOqNPn0C
nVl4Pk8udYBhNWjfOaO3Oy8N2q3iGpLKgHRfVRlbarCXkAoJbSNpno2k+Vk69m2feYAInBLHa0ps
vls7L+lRbk55zoS/J39Kg9x2ypiDtbSstwP1P6aUD1BRCMJMOJ/m1gHn3ILjmOdooe45pOBAJ0aV
LDuB/renWe1xihy19Ee7r6mQjTlN+3zwDSW+6Z74QUZ8L5R7lwuRUqrSrl3TjrEr6E5eelKpUnRX
Q2LHm6zzv/sz7ci5dq3igpWV44bEi4tzQHlTMKUAWizJut+090a9dlZTzrQtvJJXaBi1cKwPvQS+
oKCIbGkpz1HA0jZal2daLmGtGXugBeTcDC1KSs2JUgfe0FL3B+pVq3MCPtquXRF5evkITOCgSh0K
QI2NdgH+55f6fnLTA3GZ28n0bxZBdgUF7lOfypvWMq9rfbHguTnbALPxdvRp5VUjxZI6oedimUOt
BGUhg/e5DDAtirX2fowk9jMu8V4UB0hyFreHkrrZKJnYVmtGtuCx5MCIc3Yy9mJw9gI6EFlG91w0
XBU5OGwTYWb2OwAUXNAi4vH3LSt06mKcHeEF7CIVLcqYRfttbxtngsSf0mQaXgHfF7Xtbulm9cLZ
XrbIl+KYpMBRa9X4R2NJrxYwZXsQ1w8AYG4xpbq7fgZpJ5rgbGcNFNOh3I+urUJwFlxprY3TA0G2
kuleG/wlUs3I/HUtEe6ooaRr8OgxxtvNADaM1OlDNw1sMHWvjSqfa0FpssNhzkJXPwNMu2P489qp
tY45x/nv5drGUtUtqI0fxlfXTXAMzPRsN/YxCWYbd4poN13N2rNMOBX3hs/nST8PuaxDMZlcTGs7
ZYRa7/JpAFrYJQ8umKXztFj0rA4gRv1Z3chhaUKXwMHJSstDZ7EEnAd360PW2+t6ueOMBtk5+NnN
3snP/NUiPDrRPFmfVTXf6u0+po84rJZErioiyoh+WsyaK2CRHJUPlQ8kyg4cxRJWPoWpk5ccM1xA
+2Ap9CjVrGBj4VbbGTbCuVcf6olNTjPjEFnm9DATDwPCXo1hrdT3rzVsXs67yoL8Z01mOKfVg+ZN
L6mzUD21/pXCLDDXORoZvjjZOxiF2tUjAwBxxbgk235K9I1hKnwa1EDIGhfgOAK50KaWy/6QENVc
9rNfVKch77h0ti0to6a3c+RxGKoucpU1EasWP3LvtqvHu1iwn+kBIIcF1wKPpsON0zXVlra1ZsPV
d9wtzfRDzy+4al/cPJl2bpL7UTo54043xYullVfsoHWuHO5a1tTnZD7sjpZCiCgBALgwGflQ2Wan
1rPutZT5QF13ILnsGlfCqx/aQGX7vkCZmMshJGy5rWP93gqA9NQTyVfhTuMOGgemHZqdbZNDZX0G
jWqxnPFcj6b+mpbMTAK3nDEMZPQUu3heU7BD/WTs/Mq66E1u7SzNvogSQ0WRSBWZdbzsJlgWXjne
epyRCVFyxmQbRkwpdT+tRX1klhIHo5mCzbrkN9lJh0tc6vjUjD2nIKIcKeXVmWvs/bJ/GxVWvTa+
nzV8cpjibn34LJXrPihzyF+GtLvDUL5Fpn7C1hvhO/GOgy/nc1lb87lxWxG6k2tEDCT0HZRgobR+
b7jKZApuNUfXiV+t2MhDOzXe3Xoat/kMLc5txFM7TyMDFS4lRWzUIefM4agRkxv3DeXY52q98azq
VM7K2et9ZZ2+brRqwhSja+aJa+tT6ir3MhZ5/9xId9tKZ/o9hfD/48uPQpSRUF0rfnR/HUQygliH
T/9+fBm95+9tyTDg51fl0vHjP/8D5eT3n/pHtZFHHBljgouGQ4YDxfKPaiPzN8MyGE9aiEquwdzm
H+NL1/wNkFFAlyjSFjV9FuLyf48vg98oBFgnm2igayTE/7+ML3+dKVr0ICLzoCwxJMUl8ldxCf0k
daVVt1Reb8ws1bbBbLjE9VV7yPrFiGJFQllaXkdQp/Sisfkb/c4gOvCLhKcbhs5Abi1dWBPcf30K
SVNmI4hr6EqmV74r8ODe0ldPYynfE7rjTmCaLl3nRBTJ0m3pVbd882s8jODfFzVu8m5g2Wpn+cns
ldr3SWrvYGGAZ8yDZ38RZyfOaY+ol/5S+n4PAdq70nwz2Fuw1jadx4DK1txyF9D7fBk0zz4A7eZ8
lz7yzh1syuujtOppNNbEXRLoN8pbMXIbp0l3HU9iByLJ2jXiwXazEqhu0N7Eer0ZgA6w2nLhkhlS
3Dn1+DgE4pqiU9I01XZu5Hx02nvL23SSlWUGCQ18on4Z5Kyuc/qVhV/9IA0N97mJsbRWEFLTzhCR
blQrfRHBgYnVvJtq3bz0cmyQb0S188s52PWum+/aSg+p8fYYb6FpCJn056weZJjowMDa5hryko42
cR6loe2zoP1GHqGA2/sQGLSj5zCftgt+on1OtxKsrzi+xEORh15btJEcdAm4BdMlS8w49Kt6vGRD
dr0E/aESWX9CnHFgxQw9qpIA2lLX/rUjKMyG6Dhfs95lrZrTYqK0OLl0vl7wKjTbgaPkmI+Jda03
+r0Agv04GnD0qsbc1c3y4jiOvJN9L+/Qd3r4exqaEIssvbt3W/bCfcn/0ooXO+KK7V2mXHPh0MRE
yXqqWLtiKxew7Posm+sqBRU7FRwFNXBrZdv4R5d6hpgObFikvnGdqF2TuPLkWfOm7nsVMlD6Rlo7
u8k0KDMMDZp9LRc9TGdlX75uxsrkXl7LfepdUYjaPOp291Mlxt5u8D1pFO9t5l576fTpmzO3+bEt
mZ8QhngW7AgdXuitvczuSatofbLiXISdobHy6imh3Vi5XTOlTDEK4/BN8ri6l7R9uCwmb76+mlIr
AlNEZKpcmtu+n56h8Yl9u7TuVY2tEouNsveTz3JB5IAEG9U8Jov6Tt7rds7H+aVIiq0R48PxJQE6
a1TNbnaL7lpYsW5sssFX1206brL14Ock+BqDSIra3h2v/Yb692CpLbY4afWIIbPEgWXGT9LMPqsr
oaBrNc6ypqzsb95oJVHNtHizFD+1IV1e7UbTwzYx9Sth9iAqWntbu9RgL0a755zl7inZ9Q7+6P8w
5QLSk3H2wcri28RNgntL6wdIH7qOvDqr80zFoFyqcyPzR2DDyTFoWcMraxbrSDzBaw4QgmH9dzH3
4rN2f3S1VX54I+cQqaAe9329dVNrDH2teraWhYWM8llCoDT5fV4dNZBJtda2N33szhSh2jd2IpMr
r/QAPFeFYmNfOURagJHR6pyCoUg/AEXNt0Rrc8AX7ms+W8nrMotrRwOgbMsEwchB3NXcKnnr6vQp
y0z56QQ9BeEzi/ghr7eBXvQfVW79oIC8ewhUL8HDqv6YEteJ2Z7BTeDGqQaqPEXh8Qatd9N5cSFG
Gzm8GXesNrMWiCu2ylG37hDKqYb/WZgiP1tDffX1WLFo89Zlrrmr/BT33mj6t3OdlscZ/WGsk/iQ
jqxKEiof75iVb+M5eUH7e7BcNm1JkZ/iJSmjybE6FIkcxUG6a0l5emsGzTf8I5umrKfX7ClOOcNl
fFSuuKiw9GGVXuutcxNM48nLjIcM2tLezLTnzErm/WgHFzJTVD40rXeSGXTu8oWL43zp8+Al0Qdi
LEvebT3n1FDvvQk0V13UvshhXeeafm70mI9AbR06W75yhPIp9CoQH8hTyzh8A2CPtc6Ki+1oNFQL
jJp76MuLWRhPlT8Yp1EYJ4Yz08UufRiHsmOmBU9Q51MHcns1HJrtEU2JISkndXcyZ7rWzinnt9B0
K8keImhBjWff/CHwon6qh71BAiIju3ewmSBsdRcgQ+9CTm8WlrGTIjZd2+Z3zbMSlLdmG6tzTHwW
Vv20y/0SMqrVforE6UJl49WbZ4jYdpqAh+zHg5+w6iy06jSVZn9lHZNmh5eG9S4mUAAjD72piaM3
ZMW3cixvdAPZzCPx8YQ5dPP1sO7UHjURU/X7lz3L+oNrOmLrelujdp0XAomgm3O/uU3GSt3WJo0Z
TtGNry64h6iYmuXkQfv/Bs11ExcenK2Yl0EFU7H7+ja2hZduYZuZj25ylScMXlrVVdfLkkxYNdvu
ALPPomnDSeFUgAcWVhsf28XUX0aHfmIRTM/eHLAZmMY09Bs54nlngDFWWvvcag+2tLInkZn+wwTF
My/m9jmX+XJT0msRyObMILE+f92rg7pG9Vkf/OPuWGcHYopHjjIEdLpJTmK91/oDpektLYx/3J1z
Ux2cytplbtchoyefWWCjPTiY332d0ZTUco/eXfcKb6lzVTVPydyI6yLWb5AATszwsyjHBwr3sba3
tvOYCZSFR1/pEwueYDqNsCbZxK5356+7xj/vZoHzXmNSYYgBPZ16Su3FL9Ny2yz+hfLqK2ty59Ag
9v2CIaclM2PBQDc1aOtSIpQPxYwFhRtfLDCQ5/HJzMY/HrKqEtSiQ5Os1yrrJigzHYlvWk4Y3eZt
6VGETtOQT9mH51+xsPzZZlTL6gbQ7L4sjmNV51CKm3o6V8iLDe/JPx7AbMADX/9mZOI+y9pmL8d5
Onuh4/Q6e+mgAY2p+Zeik9cqcLLDpE/eri0d/y3lpFU4bzrtHViMzT77kaolvuvTfNXhBwEqfDh6
eSa+VxbRomB03MeiU+m2axP7usjz5eB7k31UjqQLFg8TwM6l3pWN2+zsvLpVqMlvQznYUeZ548kG
XvakNcv+63GbPDrbV8eORn2SRGlc7ebrJkte8U5nrlbfAq/cOM5U3CtRFPcBwKUDqXVvE1iFI8Hx
oSaWaVzsv74n0+j/bmYPX0FfDHhVZhE5vYL6tX4ZF+24q5aJyq/GB60aLCJiTeKyqEy1U1yi8MLl
7kEmzOPt3K/b314FR8sTH0ZndjfB8l15ln9M9cVmCSGW58mHrgO+8KKhIQVGntx+3SR9/yLEgMW7
1qN6YHRZZ+ARsplOlOLcWQwnJDVKHwqEXJmY30up26HeMaCkLsLZtgO79IkrMU+sU7sY+Q7ty5fX
xciYkOWe9y2YnIcCa+JPwnGMPXwATI6HpNakpwmMJjJ6UPqnyl+qeFvVbnBIMrV1y2K66qqRZgLR
8W4VG2Me85k2eB73F8koxoOhdFmKo473jBnh+r1fP9BTu8WoSlZn+qQFAIu7rjBmJqyee93oQfTP
hyzNIiPkVjdf3/D1eJY4I/Au8fn10NeNpzC/+H7aIfXPapOKiiGir0l5mfnRcc5x+K03HtTSm9J4
++cjgMGSu1KPI6/ym+uvx5mApGdlFnzyhdXvkqUevhmY6bkcucMlT6zhW6so8Gw6+7EZNQ+sY/NQ
rg9jHpuPlt/W0dcPZUExRkqA5P76IbIWz0W/qNuxdesnS9lILpUfaSvvtO1ok/x92pAvaMmtFSMA
ZnV/lq7ZnRkCkj+DzNVmebFjFT29zf1tQ0jsPbVLRuYy908Fp9D7wkk+vx4fEXE3/qKnd0IW4tLM
IFfV+gMNZavaaFgvvZeIPYBKXH/B0Dw7ZnxyCJ68a547hY6yrJNMIaCLuHaejIDSWksTCQTqwH5C
iaLoYqiaK8yfzlO1xJ9GSwnR1z/WQxsOc0U4A8XN6xm7z4UUe4TB6YV2y0eX8qMrvXDErnRomUkC
WLb0HRySStBPq/dc/+eDps3Bho3J2zoFDGs2ZAzaaRRimfQD8gx/yK6tp3tef+OqSXv5TOz6Yaom
78AGgVCI480bMBT2M7zX5YBIrke28OznAhfodhqaac+HwX4Wbg5fxrerMyE8+xnKyLM2CO/m6x+z
/LtPze8TZ+7h3vAnPKx8T19hqa3TtGamAXw9bkV5XpK0uLVn76AnyMC+ZIndC8VBhWjvFzJ9YxLo
7mb4qCj+WfqQddW5hd9Kw4v7YGKWuAI7nYezV+pn9gX85ZNYY5lG6K38WdlX8mTNe8stR0KHwr6J
y+6cJ+6xqi3rm2+zVE+ygnk0G8t9iVYB9r4a2LJp1U5HirynziFHzwuaN1FN1+iqrKCq8aeV0Kkr
MKmcpYP23PFcb4zYdM66HGE6DzxzzVKsmClSNzs/2GDtu51UzVK3DPTL142fqpUYuX4tZXlpiW1y
qfaTM3RqY99VVcnGkl0duqUNxpWwkZ0HyW3vYKc0mezexBKSTaHkTPlvS1ojpbwny+3mccliuRnz
JfjwVy5wYwZvy3RqRFlsrdiSB1H29bdYa4uNPk7yepi9+ps0n9ipUd2QYzJ0q6q6nRbO14PNRX12
j2KQj87MXihzhNrGbO8fWkFZVu+33Wu3LGcxLxrBwrbf1/oJKtZJX+rrgbXTVT/66dYujDIa2f42
NHeWuY2IXKTlWSub8vzPL62J3Sz8gvLQzncM45EW6SN7drLbYTaYkLlVcU5RJGungPesLY9+qdqj
n5aPULhf+0HLrpVGBg0Ay1E0vX0L4ci+ZdOz61goX9WgJTQIrbDgPbim+69v+brJg7Tb1aNphrZe
Jfu2oNABnGJ8/rpx6iA+e+vN15eq2JSSMhNzXk5pF7jXyp//fJPoDFhm9On9rD+h8poXfV3BWr1M
z6PuFRG7FUh8yu0uX/eKfMxZfDNV9fS9kKn9tMjGi2wEN67PgIMcbzwWk1WdZ2Sgnd8zC2vyatz6
fneVpd8sN3mpZXxtdVr2omRxheY13RNFq+8MTXvA2LO3/KE8ggdAu7Zmukfg6ew9V2ATmIW61ijk
jigMcWEjiBuc9yoc6sbeZsMc1tpgbRdY1bts6CY42UZ2qWTHIK/N+l2d2var81i2BpuCztFCSqUk
higKWjQXW0km64GrvIOBqdmm45a6DTZvrK8fsozUcjAuL41t1QePwdt9Y2ovniaDVwenXqSSikRS
Z3fPFUu/MpmeLV9Ux6TTq9Ak1T8YTPpowxtYPZVOw8Y9HnCXJFP6nKfz7kv1/H9t+N9rw7i415zj
v9eG9/jyfo22/P5Tf2jDwW/MbilGMLHZ4r78kzbs/Rag8uoB8RLCgvznH9qw4/8GOENHK8WiB15p
jRv8tzbs/hboRPw8yKeuh0T8f9OGf4lZrLEbhl+6hcvZIy3/V2HW8/ECZBKE55RoPYBE427ALJAn
aw+j+wbmiW668XmxnIeFLRIlXi+V1tOlUF05Zv3yp5fu9nfv4Z8N9L8YcdfngkhOoNk1cbD/i05t
AfTA5jE0jI3ijxZ7TOP3J2H5l7rVj7o93//vv+4XW+nXr4MNvjJdf3Vce6ZE14I/EGV1eeU03n1G
FeCsp5GpvL8Jo/5i71x/lQeNzjAJKfCW/vVVlsZC3xYfe17l5dOpGG+Zi3zjwrPXmxmnDIU/M9r7
3/iMVwfnXxye628NEIBX9h45qH8R3dN2AbrnkFbKJuvWzLr3eFCPZhX/HVf0l4g44oVp+fCwbILB
vxp0tTa14zkjti1TiZfYabM2xPQGyaHbswv2Q4N6Gtpv/GALJPgky+LFTCoqA6pKYP+02Bx7JEv6
OIjMttj1ht3QMsZWmxIQJJHER+I8M55nEBAYU2RMwS2KUH4c1Q3CMoFvvQKaJ6p33DAIFExRg5Ro
IyxaE5KeLPtbn8UKOfzapI7C+BmTAvY1/UP0GiK1bkZ+AKQktYgOSds5YV76G/YRM59f3wticliL
SSmAd/zX6GrTa17QB1ZLNUaq9sJQV1o/3uisQdqqPzVZRtNxRwNkbpY0a43UICh9A8btkwY9GmBU
zBZlvutJwMBNBYzAJfSmV00a2pPYjlW6oPzl1K5hYnJnL981WEZWIT+cTLsK9Zy8jpWU7yZXoVZW
eFVr9q2+s5myi9bWy5ZjKNlVTCY2pTYWu8Aq996gq2Ndl599QsuOxqYd55z1xscm3RlD/TZo5kcb
4FmWExUmeVkTL6GsK0jbx2XGQ8jWgSaTCjcGUvGAK7CwsAsOInud2+Z1ap2fQ5mOO2kP266T4054
8qxn1IGw9gPoHKSRnhLbXVsIbAo4HF+I/eqH3WhOyWi20O5ys60BYdDdOC052pWAk+n2lGks5PMp
aqEGkzofSPcbm6l4NJkxjafoG2Fudu5mHIOnJGj9yB31G1EwBffxBER1qQHyTia8aNg4Y6ug9RSP
DYgs/n6jKXeOtb4fTKjx/DKeoofSZqYgbjIr9vbzVDxxrO1XdnI4OqwzBm34lLW5lR3zDp0gslPY
bVh58qdvsLcuWJ02uZFG0nlrXPgfjWcZVFvgYRNzfXIWVbCfAkeWZTam0op2xKBiUiEw1vzv50Nz
zVX8y/nCtvgog7rmE/3LkM6ZllQVrgLnrA98SOt00wfNSx/YH2VAK1Njf9p19S6d9jVt7WM19mRG
PPYCY2Ptl6J9gLa7XiySbrmr8hxLmXFedC0J596UYR1PHHCt+TdP+n+4ZiBaEs1kqOi6hET/emZN
+iE3F5ojImPWBzIrBANK/R0/2EEa91rn/g2lz/j1c8xro6N1AXoil/rF+PyTUd8qsep0uoWvreED
1E3td5MOBYOL01KY5aazXuuqPjZOc9VRTz31f3OJ9G3zlzeJYa4LP5SkrMepfX1B/vQEyqzLhryh
02Qkj0N+g4Cdk7xXdjytYsC9xjo8bF362zMdm+NCP1BYdoOEIOJ9eNkUVthL29yl/siYH5zg0BXe
ya6SSx6bHxZWKwrpJO7ajT/qDzoOr03pBrvaL97tvKnX7o0Ddt9BIqAY36uW00ncGveeW/xkArLP
sko7xhlndvbbG9MZ2EsIEKfTpJtbcdeadnOgsAyVt4kCPbmqNOs10dVZHmi9fUwG76QX6UUf/H1L
71PYVVA5rUzDOZzRiZzZtNIsmQMUFz42TpJT1uFM05RW7D35NCDjTLg/w2G9sbFChkWYxPKcmWZM
oRqeV2hYe394n/UFS1E97hyRg8Qv1bBnEsfcjgaxTF+S0Ik5hxX+FctyHHSmFmIkytbh0jV9ZKck
bpJosFy562tlI9IU7iZWOoOIQb37q7fZLLXjkrl4c6y7QGaX0fnBHvVt5JSIcTNhz9kNT3o1B9Bt
Gq5QC1paRcZmnobsQI6x3JpZ8aKD5Au9eqkjNlsdNCRzsfBRClVtxZLWWzbiFdApD1Th9JRkGE1q
OBf7PsZvxDxu2kw5FmuRaj9nSnsYNflG6F8VwgHyRwEbrU1tu18gfG7MEROswKVviD5STDUjzSv6
6OuUW+rmbTx2ObyOAFoCIFM/1x9bP6cMRI10H1EC1ngxBJhpPpCLxvxPuobxoWigsJh+6NhLhBEb
nVhN95mWfKc9EiRYRptHIW5N1dWbTulU3ukkQyuqb1qXJpPilfRBd1pqZ7M0/RCVte1jWlY3SjfY
clvMRQHMbdIKBFBcU7TEigrzcYL5ZzbDr2/K5XivAl5DaHEMnwfvkrm89mqkCMYkKMk1pHnrRv+a
yTsdknX8XonR2OEXfYmNBP8fOOvOkcatAx928CSOV6sks1HgkhybOT3G5rjTZvNHKXobbU/QYuRR
UG9yZJXFUm/kGM2tTWdS0PmRZ34ThvsRBzsAve2mqb14s5iYCywTXFV8G2iJd1Rtm0SO5ina5hR+
PKOgwgmkQ+gJNw2FYa8277vCJh7UJeO7K6qf/fi65MnD2LGbDbiYVHrnbZfc3xbZ1JDjCr5bqX0Q
1nzdomtLinSs4Xu6bs+502w4L1P+u80njY8zdmem6lhm++KpK82XFF9AVqKhB6m4N0zq4pJ6OmZS
vQdV/VC0prV1UmlFzE/Ftpo03Ir5JHZO5f6w0uaqmA0FiIqERGxqT/RmRugO4MjRaSrndQFC+Psf
R2vTc+aZ1EPqO5UF+hY6qLtv00jEmNkdNGvHkDN1Ndb1wkQPciGY6lb4L8GsHvI8Js9TzeeFq0xc
aG9tM9131fw2L4jeuvPilvW5FfZZlQ6oe+1jKrXv1pxNGy9u+9AmnxRiK/3ZB2ItQ6ujWRYsQawf
jtTIB00oUqNfovmseaNWRtPkf3quoW8mIyUEbRoQa/3XBIU0zXQ+lKyQoVrC1uwHh+os6y6Pn/BA
OMjs/muelMdlsJ4Wi8lq7rprz1T2Qab/eta7Rycu7UjDrMJOgmo6Odx1Y/fOdVmLUlrZBpXEwFKN
JqTbHfSRtDd0k1OWNOA2aaSzyfPpIBscuvg8RbB85K1qt+XyU/QUMqEVIA/Qd0XIq3C8rRq656Rq
HrVOo4/429JlYu9w3t4WE07Jpb6xCtqq9JQTgpPxQhjqUAxzlKbja1sMdyMFpVP6kPfiWyWouLTH
J2ga18wEn6gEy0JdHwxQk5M6qelVjUi0uac/FRarijygDWzAYsHZxFUbhsHIWnbNFCS3f8J0D7O4
SLZwksFhjdox0TlO2vZWLWqPFWJfTq/+zBSeNqwbEYt7L8Vmkwqqc5sfs2/cVHg2x8C/IVT06aC6
hkM3PhoJc46BA9jW/Ic3omgUfubPYzFRaJaZkUeapvIhFTdPfhu04cgxOkmOm7F9MBI+eSx+WA7c
1zHDgHp6duyQddDbul+W5cJMJU2iyo0nuKmKnMIKuPWbdkNM2MEHMWA7leZDRpanlwyxU5XBduAw
dlXoZAEXRH14zdz4ZKz5qIxmW5vR4KEZYtbLU7brinwK8VleVVTEgVz4OZsDcv6YP5lzf7Zv5ehc
IeFdkxc4jJl61nDh40ijlRvBX7TqgwZjPEpEk5qWw9merI+qdM6qfTcRjDe6gY1J+Q9iNi+qk3f4
MsBWajVPJxnCrKw4IMf4pgkqnkXmIbAWDwnbcqS6+cj21e6S5qyZ073tJAaN2bezNTlbbOLxbsrj
G6ySN34s2KYMuG9YYDjItDGHNItBaMvw+oSxdeOmPlRKu0lrr4wGPTiqelG7nKJp5sPZmSPX2uJj
9k6vur4wyCoJi+ChDm0/pwSuIL3Qgss3nfIx1mk8DKw708QKFdCZ2pU17KL++zQ1LGk1BxN24oXC
5X11KMrb2rTlXlw/fspiW+Kl2mXeuv0R+VbNCfZ3TZ5bSE57aZp4W6v5AJ6ZlIzd3msa/l1ym2va
yjD3k0Mdn88pcBMoa+f5gzjY3fhRqJUxVOOAcv+LvTNZbluLsuy/1Bwv0DeDmrAXe6q3JghZttH3
wEXzPfkn+WO5Lt/LTFtyWZUVUZOMnDBEihJJAATOPWfvtS2AQ05Wunz7Zloi+mWnP6K+6zeBFClH
9tgsDB1Qfm+yswpOretkdKgpGn9uWnQqVZuSJmyfm8ZwGGyyplXaG4+0Fztugg3V3qYmDXbnh/1J
03rMblP7rCRTunfJDXOzFUswufpJjJtWL5ZOaW6ySKAtt1yCd9vu3i4FoLeO9bkWG0vXGQnQUAJj
QdsW3iI6MI1ShTWU7S90owipSCjnojC+AKew5knM+0wjOsLxeEI3M8dh2cy0VhPofNQAyRYP0W6a
k/x750acEq28nZH9vvYTM9pY4fS1Nmj4Rma7zDtCpFGRM6pQmn3hJ8U8N/QKWXamwzXwHrSKvHQt
0rSF5yf2xk8U6FQUFvpg/sgs8TB20w9a6yFTvYx6qWT8UzLTZuQym7o2nUMLIg+t959Q/0F/Gu40
dXqDT4PLj1XNrE+yJy3y1IXFGMAzxUpzuye1s4BthDt/hPzIcYFER+9zdNgEJbeiBCdGRLIyNbda
UfLBu/hpmIpmayb3teoiYRrsWRCAwnViA1mVOUMds0DCAQa5tVsiStDBFBxBdfSKVbRd6pUCl7ll
EFLH/bKMAJoCRTnbHvW8EfAZHBGVTKQTUI+DvmgLVeE7dJ9rJeY5r3tpxhCrgwi/+aMQR/raQFvC
JzaSMh815TUeuiWS2d3QhC+Gk4X03ZDl4Lssgpr5BxXOrLGTfJ4azWEwlZua3oxeFd9yPbxTEk6C
jX5PBPc20vU3222+l1Y307jiJ350VGXkQksBxYqZC+TcbpKJ4Ljwtskxckei7dau/RKhqeCsMi2y
sI8XuSEugLKpgjjcZs5UbtTRXzelWPXha+uIO2diKV9aob4sHauU477tUHXIICx0WqNL4a0NNg2H
0fuO/kTbxkF1wk2TbCcnR8eSMjJwwguktDcljL21H2CmjSGtGx1ojIh1DqaBt97PQFdR2eKzFGu1
OAZjO3Iu/uFUpb6yEyTvVeVUG1fBfmKN6T0RaAn9mQ1z+ZMhSEFU4SDOWA+YGy5ZJCq2pYNhQt2j
93kodMrtyFNey8GetzEmKdf9BowdzeNYzQEGzHqFCD6VCxq6LXKPrfzced+muPrOJ43W+DmFpQDO
48RsjzYtG4plwL+kf4pvlL7U0Mwpu65glBmLue3VzpIT4mzoJpcM05E2kurfdKACJ3NGEOLJ8PMS
97HrL/LWZXHBnK7zw3yV52RuC5+CDBVCpgWbPzcbpMT6XbMBcbOK7pmdo7mqJde5P61j5TTF6KqK
cz0E2wiU49zzrS8OSwttoENpROYX0b8VanCX1PrdNGUvvmneyBW1PPw+eTMf+7MyAEX22z0a9Y71
blHdkN8t8JLkCzu+MwqcgYxnbqEoIPEf7rUmxy9hutW8AXNgDJxAsiF705E29kl8hAmJiGqJQu3Z
6qu3qI4+WfN/7FODUXNoGF0brICuft1SHrWOGPHjLmI2RGCJswxqcRljReZw/vOGuHJUfm0BkVzl
gDqywcMwZ3g3DtA8RckDi9eiLxhCE+Lqei8aFIalPhy1FMEvViJEZgQZDRnmb/OhKaNzFK2u68WS
cyOAnegQUcI04ZfBUV4Qasz//CY/AOZUaGCaRRvkmsZG+tuvG6QmJNL2NPxcEAeXtpfas1AJAE1f
bJbPMy0wT7UuVzaW/FrwG8zf1BBEXefuKlHw97GG+eQtfezKAChjqwHXMJnOqO/ekp5olZq2WbnQ
R7egiZwfLUG6eR/GiLiwR9vpgjHhjetVayv7YiPh8HwABp+8i48Nf4lJkwMjukPQ/d/tvYiw0Awt
FkuY0sQRbixsBRGAj8e514Y3s1gpdnqmVxbpzjf0TJeC5mdrdoz6x+Pnx+0HzT8RGsy9NJ13YkLo
fnfc9gIoQtW4GYG2wyXCkVfz7YrK6YaL7FLt0GFw5ixT6/a6Ff5nTPl/HlOqLrPFn46VxWv7+o9b
RXIG//f/2v7rv2S/GVT+83f/DCqdv+hrYmLBxvLvOL1/TCzaX4R2QJQiDkV+8Tj4/0Hw2dZfNCJh
jsKMw8iiSzjwP3NKW/sLEL48BBiwkb7h/ZcQfAxEPxxOhk3WJ+JKYEwqx7bsXv90wQjQmmVFruDa
rvw9cgekkJ6qPLPWBA/h1/bKjBpEePK4VkzjJU67+rkLi00eN0zfTadH6OFmh/+8CdssPzhhPs1t
heZd7vlnTQz+JRxDlFMDnb3QwB2iF1q87n9UeqbPsaFVR0eIdKGYVXtwLc04KAhiFg49tzfAPXAE
2kXqo62nfEr2EMfaxWg8DFBlbpW6CpahOZSnmHSKNfqaGGS6n+9SJ/wmdOSHmulM/qwZBSsPtdEW
Rup+9WkcIlwqnpIhH7Dl29GWJPtDHzbGrp20mzD2+4NQYwS1RYYUJyrGLSaV6dlnd13yur/pnLa/
WCK4tbMpXOc4lQ+mq9vrCDfMPjdjbWMK74uYIP9YnECoV7JgpJLKymWKuXpRVKzz4/yQDS6Y1D5+
rLwsmXWts/GkLN2UMvSsN2L+unnwB6lHz0k8v0GpXK3pF35Pi3paKW786jcUZSwanT3zOjczlHXv
VeYhHn2MSeGY38WDU26hrjxSMsx8sza3ft9su6mY0S1D2Rg4r4VihsvRaJYIQp/yavTOWZy9hF53
uroXKnTV+ICOSax5d8z6pg3/xt1rbbjvSdE9+HqOLETrxA7H4Bsj8f72+pBe06nMbXAMzPDp0trl
W9Lq6eX6DCWt/Y1HTz3o1Wc06fiUkTSewFbgohbJztInpDJ9593gZtcXjMpkmjsNK9ct4czmPYvi
ipYIGqAkb9O9GgbPprCGW7qNw5AnazWhIRFGQ0vDSG23LepUP7LbDd/H+tElgd4QYjE23UZjd6P+
zo1zMfX6eQg7k2xZjsfr3esvoq7gohtm28Yxi7OB1mytC4T+ESjHsb64Y95fakUoJxd9PsLR/u+H
uHI0R1MrVoEVZAdhuo+jN6CeVBy8yuFYn7jq1Msw77tbpyD9lh5vs6iY7CzwyCbIpt9iNz23deNu
8zofOQKt+jkrkbV1wC121DD1pkwYX6YNMIhmXI52le9VWz8ENhbvjDXuIuTYWdTEq6/Nado3ToGr
g8GnMG3jDrccgwvd+N6MbXJAJgSK0R+8G61Kuy06GUxPF1tmoRtXeMf1x+uNaNxfHlQ0il+sovcm
cTT7olKNfVAW0ULDQT532iY9eHqcMojFL+vlerlorYms8REbZx6Ft6a8mWxxm3WR2JejHtw2iqOf
9eFl51a0B2Y9CAKajSCVVnY+DYuB+AouwKHYI/BhecnXASVon/kr6EtvPz0WxlyL69ZWNroqDrbQ
8hOeIhWLPf1vFS2tObs+GIkYs4FNd4NlaLBHsbdOUKYfTCgAoAWCU6HXYiP8LpiNdaIoazO6EVpc
HyM/mGe1l+6AUeHJUne5FWBLGEYXl09iQScpGY3P9UxwipA3Cn7jQ68Kf1ugDO84YqsyMZd6m6/q
EIUvxVam77wgfpisotuoWeIfRjWdtV6WbevSTW9NqQnVIvUl0RFSWVmZr1yFMUuTMC3L4I3TNayi
fRkRIF07kf9gkJqJDUcVi6CLrIWVB92XIC+/V0FgnWs3jslekuAy+TjrB1bLbjFsLeEZT0X+AyG2
fRzM5j7N3HU4Oo8D2C54qkiFbyNhWccOGwxtjWZtBnk/zxqIGICqt5EUyjpa+/ONOtj5oqvKcJ4I
rWS2yPijdabbquvI7uFEvlf9CYzF9X6Rt8PadZh20pP2l2Ko+2etx0MxBtNAuHjV3bG+Aepk9c9u
BQDZSTOwL/JpKkc2A+rcP6ZOktxXOOSvj+cN7RmvTR+NWGtlOED/iNNYZklPxKbTnX0kLqKbp1bY
cs7krinRMklQALBGLv84hPZOY0V54FK4zjhKbvOATp+XobcPjdq4vT6WrFNbnW4L+fvYt5VVJ+oY
RQV3r0+qvB4O09gfrveGPte24eBnqCX4D9e/slQdkGWz1SfWugardhdU0SIk+m6bFpk6y1q7WSuT
pVziamBM42k3XVFkq8EsnW3R0VQsVFRrosOw1NuQJvpKZUUtopsKdfudJ9O3ovu6L16UNmLKnAWk
C4blN/R8w0mz4L6kqfB2RjfF5yqUX5IBv5He+fFZ11Gb5nVjL+mEttuyCgvwLociiON1aPjUxUOh
ntS2e0Z4Xa/KKD1VjaPt0F2Lc+173VkzibswUp8ebZZTUOsD+oM8FLsOpTtQJqd4NKehuEkFMtqJ
2e9jpOC/CMKgxUjDXbdL1KXOen5d1Vr5WKbsAvoi5KvM6SU5Fo1cK52qXWWILVPfGE1I/N00hwc6
5bqkXqxKwzsZoFMaiEtD5zmo4PNyNsZ+vjIkRsuM9XShqwgg4qDlTDV1/GtRARdoJvEQ26E+5zSL
Bd92z1qStIx66wpimhKv09BRzlmdBZfWUJqlUdKKuT7mm0gT8HkRYQR3aVsHjbNIu7KE5BNrW7/D
Gz8QhvsSkjTgTru6qh/9OH5rAc6bo9+vLV+vUbc6gpFxFDS7SSn4sZA/Xu9fb366K9xyPjTK16k3
0z2ADoHL1gdYktk/0FYnaAlKc5cl3yAalBdh+g5n5SRbXK8Fea+vvMGzHpMgPokgVSEaVu4q4jx7
ozbtcOjtcRe2hmwk1wVOxOmryc57q/pqY3YpBYP13I+xy2BCI2Ondy8lFoCH2q3uxahiLGmc+MFN
+ob5T+Tvrr+k/SrmztR2NK95bmcLbxG3XGpzeXfSUw0VUwz1TN6NAFlsVBbc885UkweVZJ2d5gh9
dv3PXIptFszx6/WXllk45yGSTXH+kpUusl5td/2vg55Ge2EOj1wEol1OiOKmyhMSd6z+GAQ6tI3o
kLnTmn/Rrb3RQubkm+uRVJ29SC1/n2OAwDpo3EAaHW9jbzWKjNoFBw35BEqzI3twrAaxaPq+Pgkr
/ecmY5cvugJv2PUXEd9mC5xO8Zob9rYvXZJqfMjQserNxtZpTpgM2lMRm/nKdsCrXx9DRl+tFHIa
5oahYXeGc3kTYLs5JwXOWRdByqweDe18fcxsDeNYWIGcpirzsO4N6GEZcIXK/Z6J0j+ZavA1Zg61
bAxLIMXXo1nsqi6giizaxMBwZm7eOlujhqIHw81duX3b07njvGq7j1AZ7B+5s8UTX4GMiDR0YXXN
4KNf2GPr0pSjuvEUlb6ZYYazrMJqlBpCOTMaUc5ukSfI1JXjaEQS7zGN+4Sh1oLS8ckklmB7vVFi
wCRjOh2jJFLmDEO8aUqXPtD75ejpDSgYWCC0I6NK71a2nucHk37vGvdOsTAT3d+MTYYpUd6Y8J3b
AUUFeI+OxvsZNJDzMGb2piQg8KJnFGmjwntpu7PaZN4TLc5gp2d9uLBCEX1h+abN0O80kG5QN9nM
Ws8j/aRzoYU1fUYPS4jV3I+9TRmqk5UgvHHalXjk1iweOprhCKlgLAYUX9G0aWMmF8y040Ov53DF
GP52mWW8qZSdMy3P5zHaG/KS9NM4BNFWzQP7QNikxUXIi+eaj9hr9BwmY0qe3mgpNrlIyxNanVRD
eDLdQFQbeYFSas09N1idlyaE2AWFSL9kidTNMmhKS3f0uLbx1mjFUnvYhEqGdlzOvKR0d+AxluTd
qTcVsWxHxv6rehryQzGW1MUY2a7bO+m8em+Pz541RnfDSOcGLhDvAVH9XdOl1dlM1cX1l8r1GT2O
HiGabH19Bjn37klGwl7vgUQvaWNm4SauxH1Qms7JVQGJEVUxrox4DJCHMTCiRV6fHWNMD1jBDMSP
Zfs6lemBFPvuoaPVfzO0TrhS5eOaFH7lr7icqbTShGidvjMfKLx3JKp4j3y7NraXNXPcPOrJDwp/
S+CWu7RqTX+ClLcHYWq/YVVFWcAy685VDGet0ofZJChsbz2TscH1KfIfdVHvPddEei3J60GzMmoO
M3BRQ1BInEUN7vF5TPOjbhvBdycYT0rdR8+B0zPBs4z4ENmKsiMIEFWQMYnH2jWerk+t+degPIMX
L83zhef4w7HjpEclyVahW6YvOthUs6ivwmNOOkWISb1cZq4DxAsp4DovnOpsp311xtkW7orEuB1R
kXizUv4i0+sfTmsON9dnXJ8bYIw1kVVsA/OlSgAKKUK1D4EFbG92/RFuV7kcBxJPDMPfqa1H/Z4b
6jzCK74o4jTo0OXwYFjYIl9cf2T7t3umAPJhiyoOCVGiYA4bqAR8hB2jqHExpt9qDpmvoZbeNmmi
f6PMvXFTE5tyWE7zErYaZ6h8mVQq/cm8f+3wNaIoxFRQCzt9FG22G9RB2RfgAf6+meTd62Nmka57
LttbahbQokHn/Py8v/8MF1VAIMGmHzOW60ye5wCjggZIkKXsrjeBHQV73+JmGg1rUxjWTUF9jYth
eg6mKF4PrRHtGdm6/uX6i753tQVrAAVIHc/LrfIhh1SwTpktIPlC+5QNtTMecyxLY+AWm8jyy3DN
oFUXxsl2HnrT989JoynnMqooMjBNxZbCxfg/Hs8KKn2PjaSOU7uux3gbJaK56GqYXdw7rWmmFbkA
5jLRa+MwIbdjzVloXyFJzpyobl/oE/VLxe2tbezp1YWTvJhdn+GkJd+zyH3Ixt5cx+FwzkfTWvR1
YT0wnzllqBG+wlrEVQ0G5ByEhbFDzeUsrr9AIkpw6JOeFqsoLNJVJjR3rRodObJVVG80F11xb2sF
qlSPYjXT3DtPZR3CdVi9mHWFnFMhh4+h9j22pmzlU8UuC6fT7il4k63Cnp1df2tE7cbUm5dWwwHY
lsVzLkZr3acOAErTyZ8VvWMMSWfj2Nq1ftLKTgeTMUSXsKmGFShnh0Qptb/Jew63UWjJQWCsXrXw
lNbk7TL4jLVuMdShd9eZNXmf0EgfEYgZM8gi1rwKWpb3o3WE8av8cFsLdW9cfaNzgFu6apt9UsOz
tIsoWUZdjP/USsnjcwrvmKKAWpFh3mJBM4ONLqMeBecC9MQ1yFsRbBMG5JuG/XZEscqssnTbe+Lt
TdhHQQI6eDwAMkW2m3gwTIKIdWpc3/dlBBXTR+8K70KsQrWmI9CDGIzL7F5By7Dz/a5H6ClURMja
oWmEdq/1kc02rY2/H+/iYWcFRT5vfbU/KLRzsBgZZ6dO2nu81jSViMzaqniP7qneylVvwd00S42A
NiGGhelU3lLJqm7dCXN6cksgjVEZiSP+xvSpjAiwT9UnvSlxewdoxkbFnyAbON0696y1rwfOSyBA
BnZIp8+eHhkbvF6qDB9UDg39NH/oknlO8fRVVUqaZv70iCjFXE9t66wTM+seMyfYX58wYDLDWebm
DNKb6KDZzGdNIHpfk1qbD2OY7RsdiaSlOtCRISPcpFFMs7MCm17o3RcfgfGslU7ZRhpnK3mD2xh9
95jd2NJZ61xNtpb026qjtN722cyN8OJe/+D6uILNDYm+vwkEQsilYfXu1sthDsM0m0Ls685MMfH7
phh/U+kAdrECh9ITnEp3sJA+YU86hjvpHaZFCBxC+okj6SyepMeYpD9zrmT4juvhPr76kKUjOe53
TCPzoyYzVYnGnqWYl0PpYlZYq6GbDs7XGx+r8yg9zz3m50a6oAPph64ZHd2409chDWkLjin6ZQQl
kbRSE/LRn7HyixVLHKmUrZRtKH3XjXRgN9KLTc/G3XjSn+1Kp7bZ4dlWpXv7epeOFuEs+RQvW2kC
nxQ9WwcFKviyFCZ4urIBoRgQvpjUdnp7fQ6t2pliqOXZq79GDKqktfx6I6TTPDHwnLMWxeko/ek+
hnQQYu5DRG9y20m3+vVxAwN7VuFkr6Snvdeku1363B0Hx3sqve+NdMGn0g/POdG+z6VHHhZf9NXG
Nj/RLt13VUAwpJH7F98K3mTVMpUPfJGtl2BRSQc+1neqJenKT7HnY3j2qJFoNnkNEBwud9LJH0lP
P1DD27pMHH+eSQ6A+JsAcKUB/PSA3oELmOAGVBIgwAzju9+DFPAkXACCCT1CCRxoJHrAlRCC4Moj
GCWaQIdRoEt+gcaL7g34BY4EGVwfut60EnPQS+BBJNEHo4QgMBe0nnUJRkggJPx/GCs9Uc+X379F
r/8tkp0I9iD74k9zpcd//Zem/Y4Vq64/2OD+/a//wwZHJhgOXyTrBHg4clL0z3TJ/AuOi4z18Lia
/2KDs82/VGZKxO1AW2Pu85/DJbBquMSk7N9i9GT9l/BoH2wPun4dT9pcsFEiXGfiPw2WBpPS2mUk
ushHMLO1WFkTcCKnZfID3KOdd627J8fz5BXfx/4x0oBMdtEnvoIPM/7reyALTmez2Xipfh1uRXRz
m7QbKLdHaTL1Vj4B2R0TB4Uz9k976P/GZcdLGSYRloyrmc++d0wA+HFzBSHdIrDLfQXmtOdsGqjZ
Q1GD4NKdz/LHP+Lnri9osHV5WZwLjA9/HtxFVtD7Yeg4i8nXL1M2HuFQSuXnxrCGhyRRlrWpsg6L
Hv/8OT8Mw68vS2ypJefPH9xvlemrCmM5Z8E8b0863sFOmvs6mD4JqvogHZEvYzlMAnWOxQ/JDbGd
M18qaEjZo/dGsMepZDOGnXiulXGbD+4iQB3450/2UTsj8/UMDTKgiqnQeq8I6dNe7btM1xdWMD2r
KY7yFZ7Fu2tAqqdfaKzMzAoHimls4EackabB4IC63NvQAT55Lx8MODjDaNDwdcSK7bLS/nXvEg2n
5Y430VnQh8fGd76YJvDViIFYG6bbxCoeNA55cOvZsapDhnM2ebxa+JiUbTBXOSI6LX+ugyBF7K6u
PnlzH0RG8s15tmpxBLCL3n+t8kqPAkAImLrkMMT1ElCq6jkrX3szpG5lwJnmd2Zl7Kyqm+sTbfLW
XkHOWNbQ8v/8Xj5+w4lD5FxGQcZZC33Gr9upr6ahMlxUejoVsF1gM0igkwv3rjHDT8JEfvON4+BA
CeI4xB26H+ymXQLcPKEvtnBU8RBN7nqcMID67Ry36YvnwuSN8md18NY5UK4/f8zfvzb56JaDF/Ga
vPfLtx0ZbFJ1WWzQfXIu2PpurTY4Wl5/7Og+hLyX2n1S2umg5uMn4qXfHIm8rIVxGoMlm/jdkchM
O8wgqv99JPaCdenS7H2ZW4D5otV2f/6gv3s1aZjW2cpczt4HwnlCLQszYHKpZ8Y9uSJrN9ZvGjPe
NHQRhP1JqKYupTu/CLNQ0cjdiZ5CN/jKvxMYBZVuZ+xx8H+29q1N8xtianDbxbt+Ss8sDc9a3z2A
KTiiZzjI7Zu7zs4OtLsgpFuLiNr3xWkM7XOL1hj3VKmEO+Hon+igPp5zeZeutG7bhCV9II1ODOiD
LNEMumHdRW/NbVga+9b8LGL0dy+D5AW5Hmde/OLvrih9orm0tiNj0ZT1s+aoL3aK64v1wp938Wcv
805xMgWe1dclL9Mq2TGKhxtLqVdhpnxyJH0QtrBrf/4073RSmRnSyLQQWdMf2Q++hhSVGIcW1YDP
ypPEhFt5ioAlc/fnj/e7I9jlkswBhWSMZMFfz0iBoriRCApjkUzGjUUn1nFwbNjFTmrmdMX6fzkr
0di3pOrI5WLxzo5eG1AYiXxliNb36yaLvsR+erGN6DXVs7lv9gereBW1+6YE7tc/f9LrR3n/7UHY
iBkeyakM5/v1owo0Sya4eB0jHX61Td+DSevLs/zQShe++pb5lGbeQ5fLthyHLlRR+iPF3VBPGfBZ
dQOA8Zmxc48LeZVayi3NrkvkACWUV3rPN3d1EJ6xqFkzq/SBypv9CXIWcbaWCswuBYQ41DWvGW3l
J9RjcbL8ZA7t7VzHDPPoRh9pBrDMpV+X27DiXSpNeyu3TNqZEM81WJGpJG2D28RhPwHuqbMflaL/
+OQ69bujkQ1EWgDXck9/n0RlERvCGBJPPOrdl8Fad+iJ0h5FLi7Lo6smX5SR/hC4/D/vomsV+HEX
sYN4bZWM1XdHI8PVqZmgzyySKly79WMUBY92Xd2lgXWJnfSFNhxpjtpd89W1gpUwrYdP3oA8/D68
AepAQ0P+RnH87g1QBXgDxlR94WNgYK1wJy/QnYWyvysxZbg712VW00ZHLq6f1im/qQ4YxVMbwwPh
td+jGhSr4ygL+fSe1UbzaCQWC78LSRklnJo+ncN9OndQxstUfagS5wcN0G8TfK0g7k5d4EJ51+89
Jhx077s30DNrZrezIDwEJJi5NUdWIGqYiP5B1e/SkoRGczw5NaOWPtgkjbKw6WP3XvPkAymz9XqF
FfbRMcy9bpVzve3mvlbetJFNO8tbDRqKojJdBoa3JoIlHbQv14PYsapHFEZ3fIJbmgYQLeyllblP
avHVdyqclN5jPbUvXeW/Zo7HRCPa1cZwlxrTqRDxjQUPIS68pZ5EB2nqLMWI2joWKyXUjn3oggZS
3vIKS+aUkGSEfzHKJ5iaicI8qj37sqZk9Dnzjeyxy7uNEjkbw0c5BsWsz7O7IqfD1E33aAhONc5b
cBwrlY6UpSkY7O2dS95MLc4Y2TdhTVe2oVGlEcJgxAxLLPI/4IYlP6KyQ0YwH4Lua1Laj00JfTBs
7pIA0mLbPveWWPguo92YMzdKhBQRYWAsdQ83F+PPmQ1hYhqxUXv3vTOty5ReYZx915zyNSjVNfGu
R89Wvif4WD2jOjFQPCd+/1QmHgq88ILRZWuqt8ZIApPqpU9Jr37L8/a7Fj02tfYqVLXC52UDAmy+
/PnrIWE0778eAJFQXIMIgPIhsTg/r+KSoUzQATJBrKriLOHC2IHvHJO+EMoDn2Qq35rbpZfNhbac
9OpeHe0vVgMjdki3kemVyyf5TQ7xDM6RrXBWLVXkYQC2IyyYxsug6CtnXDOFfWtDopvgoN64ZQz6
M+1XmUf0R8JsShCLZVE7975o5wnjv6EOGDvbw7JrAix5pjrvI/OrKYUmBZTnnNyCmTkW82I0s08q
3d+cKBHDIvl2XM5ZHxY+hBiZpT2yCCME77ZCgzPR/9dGXFLX43gN7/u+Rwv15/1g/GZJo2uOyYjK
YeEEBODX/TB1blbbIuMqyvCrUaY7TQA+QPSz6yw8KIN9F/rBCWzHveLUAwec9mOwskXpfEX+fiBQ
5LbG8ew3zqoKFWXWWxzNY5DeTV2ybLP4G4rtudrg6gu7EIBa4LyFWfCEt2UP8+LGHvQl328Uoxh0
AJh60fLPn0/7uJ4Gx+PBq1FN6EcA43/9fCFEjqmtlGnhB+k5zpPbschkSsuN1eS7zN7BCdtMtrGy
3eGoV9YMI/pzUtYHAck3Rmw0gJqAf/d5NfibcgmQkw31QUqduTz++sayPmo4a5InAjydgt/aCdiA
QGm+NoY9M73xk4r/dy9nmSDGDR0Wrfr+OkzH1G6VMlYXcO6PulfumwidA5q7s2u1W8cLP7kG/fb1
eDX02iwcrfcfL0mgiuQtHw+7wL5WcEqEwSWlMnQMn2lK+Enx+ZseBr07R7epB+F22O8TAdCMhpAU
C3I6SIrsqtcqUO4NNfnKpPHYuitF0Q/s+HMrXGB1ACCUDZD1uy4t3/58wP3myktrCr0z/SmoJ+8/
dw6HJsydViW6ZkRh5IOMThgQRLvCDNd/fqnruuRdiUGEPKJwoIpU3u+P7bykAW9YtbpAL3U0Em+R
dPFrIoqZJ2nL8tODf/syRtMzgXYLmgX9bHS9e4S1p9IC1uOG2l0VxCu/p6IEs4F3Oir3nmqhPFyp
1vBJKfi7QwIYF+s4lwQLkht+PeJtZuNubevTdWHSi/ZeLuNbb3go0a4yKn748+ZhM/AP328flrjy
iy9xafq7c1uRZGbH9kODljraLAVsQcW8j9GmBsE26iXjIVglQ3iJTfFldFBudVxF4Ps9gUZ+kA0o
kBp3WTheVLDDeCxnqqJs4yG+aI1MWGvH+VS4oAHjSxqqj0RP3qSG4uOk96KZQvykUKqLM3hHACln
NUF9jq274tlGG2xtV0P5DsQ9Rk7oGID9BtBTwdAvp7pdRhGE6lAX905eP9CPOkk5CCwdpN/htvZb
8nzoPzK4m5aV3R2iybottBFSu8S3KKC2a0okLWoPyEJX5YToZzSJIa17dckY936MSsS46qzw1Lkd
u2BHa6IhCxIhlOwcWMPT31ujASURKEBSQixrZdK8hBWWLXIc7yPf3eg99ZIAssGItUiDW83LYGjk
sFw9kA+MTdHtQonCZ+wWCFmTyD72LHE8Y7ihEH2Tx6erK3zMjktt+6Upssdg6p90YPitaR+dJGP4
V24INvyOmHxVAiyyQOOzmiA0ozO9GdC3ux7ULUDyvRnsGfQEs2qcHuV/GDL/kPTs9VA8V6KCd5RO
w9y3/R/MfdA1R4iGGhHuhiFYWZoDYyWg2CsJHxjQr86a/MYiGBFJcfrkpCTP//nYlEfehyOT1hI7
mQ62pcpi4KcZgaW7SqBJSdAYpheG8w8iiO/s+rMIees3V3cDKCCDEI1uMnXWr68zOUM8YCNTF3YN
eWbQIZd5sFKc/t4J42QWNiKdR01M5zSFM0m+2EweSeQcLNXszQ+cJ2FbhKHEj2rjr/PSu5Q+Apyu
XfvRi2QUKOgZ3UGsS8N/whqtg5vw/QBgN2wfLaNIpm6Q+zXUslPWbPrkNQ3DLQXaQkvw/tXhVoic
dE26a45fXOTZqR7tg9NZqwEBDerj7Bzb2Waw/bW8cNnkiDmB8ebCZ/PNz0YLvzt3UyrQdP83ws6r
qZlk27a/KCPKm9eSQwgJIRDupQL3ZXnvf/0dyY679+l9Ok4/9BeYBkFRlblyrTnHZMXQqcL+erVq
0+qxC7FHgut4Si15UvvVaGoHlBn/0Av6u74mZQkBpBxRVVf1v7o0IuqRv8gUEnBd3XYOECJej5MZ
uU4ZnsdwM479G+J1zhD/1O7639Apqj16x2oax532vzo1Ts0HNZNMcK+ZzjyVdWGdPfBJ2dCtrcjb
TUVzCJ2djyy5c+1/GHD83avTU6XPydncNamA/nqVkdS0iW0A8XFK8miN8jik5d28kpZ4jKWFUWje
vZldvK4t4x9qoL9/aTWtMjG/+rQF/vrSKQLbxgrZEDSzPTcYZdxc/0mGdA23YQ2rYCc0GNgI3JL+
ybHmf9iQ/qbCx8mp/MAWs0me/L++uoWGxERJv6wt6NZJXuwtXezVVrCQZoAOlJTG7lyyyv7fa83f
tUL+8rpqX/4fi03vxDpCVHNZDznZID4birrfptS6Q5B5GZflHsdZ7PPzhFsx9eustf6hV6fGBbzI
f614tHH57emvmlz//9r8W1FUiVjKZe33qbfp3HQfF+N7iaBMz+EexBlan0Remsl8NUoKlzBkfXCj
82QNVz+bZtC9y4cLkc8ohuNESeNa8sepMw9Vir2GLe2zvBGOMovp25PTfVs0+2aEDTLqBRlpJAMG
nlrH84VMjzm61ZduX40k7Wrtnd6+mGpi07TT3eza+9wG7p02rh+4/fRa0tcohCxIQX41h8JYI/Lm
XEgUufrOVgtnMxxoH5B6tOLRwtpdFSs2VkJwF5MIjYaG+VwibYltwYkzXIlatuu4bGt+onHfNQBK
yJLe1uBOgpI53doHnBJaJvaHkAiW0RhhE2CGsOzsgHidIFi3jYJwZHczc1AYaXmpuuLZ6su3OTEB
cpnmymyGnV/kA1pfOABldQX2/ioq4+yUS7FGQLWza1jmelngDfS1c+Y5B+gjb0NePLiewPeoAv9Y
hqiSxQr9ooAgtSrrimhSGsxB7fqnZOlu8jaTK6S4ViAn4yQKDCQhPK4gC81tmTdHAhGRjI/Tiv8P
nRvxkAT9PfZF4wQYnK3Ao8KYkvnZbAlPzDC8CfMHR+m56eJ33UIq3EB1wcZVBEilbCy+4bEL7Y9e
t6jeNFkFIQHFAE/Nx8FC2tR6exMvIKpuJDKNdV/bUPNadG8gkwtrvP4e/rKJ8GblGYMAkbk/3kAN
403fCMRuPerfLreAhkv7VNbRV5uZJ6rH81D0DwQCBa5BTVCGbxNIH4wQeTcRqpVsJCQYp3kWKH1S
IzNWTdG4K296nyo07Wm2ylzas205+SslXyIgNWKCqt11hvfE3xL1Z+yNazt+CuXEnxeF/ApfRGAo
x5755ibhN/kBa7/SP2jbU/yEWO4Qw6w89FghKpnAMYcWzBHyJTD2BCc548mNk9eEAtK3piNRKFY0
obrkc0YlX2qlmu9S4hCy6dFBCaeqcav186AePWhaNWAox8juRsO6B+1118XTKc0Zu2a5/GiN4a5d
wBFqVGNbMHFfFldkPaO+bDQHfYP01a0f/dEl2rOewIWILhyckBTOGdYFtKstGWeW9zIhxuCJ4EFA
c5gEmDB7OafkZLl50KM2pwtUXVK+FdDNNvBn7zKN43dhkWuWe/SHPB1VtMoKQbGj7sjopsiNFlIW
cFDjLa/TdNuVHYJa7xX7wMxiv5Y0b6xO69ZGlfJqCS35aQlsIqD6sCDgqXseiz+G8D8SS95L4s7p
mxk3HCK2RQI4NbR80B687KaR9s7X2uQ0OTnZ2uA/qi8trNJjH+GN4YT4VCRmQGYVACyNnKCyGz4X
4OsEcMBXNVwwVV2OFsTOg8E7J0b+GJNrT4NEJyIq1c5VdBOGIoMvW53yinVMNPHOi56y0nhJU1qZ
pBAYgawb2ogDl3e5hhJwWRHWYuW6za3p1MdSDRCSPr/pdO+bXOIbVE1bc5ieqiECSmq4J9FxqchQ
vZ1cMrjGH7dbNynPQ58By5ptDKaA/pDhc5YoDI4AHDFEqVI55Luhz3gc+eAg5LkZwYTZunbfD9/q
DJXGEVXM4r+YGZx9Kpg85BH2y+LDs5AYeJWJTo2w7Hh6zZtnk5yFHNV3bJD14PRxQILE2hYkVuk0
3XJdQGEotM+hHyOWkIM+Z1uz9V4sz1/ZNXdynZOykOQLnloWIiv0PjxbccbovIAEwu+8LDFII/Z6
aWkPfvFUtO1TTj+CxthWWpEeNAOFXqpfZX5xYvNzSdI9KX4sOpbYOaE4YnjdtY7/3pA8zFodwv5C
P2kPjjIWfHj5SP6whiOjiZ7czvioiuZThAD+5jC7QMAhlyxurnkeBTXJav08oJYhqSAAmHFwYPUE
tea8F+FCQ55I0t+4vQqAcTbLVejb32GcfJcTSduICG+sNk6JJABBmNves9vjqdIYJDTak9RbDnHp
dhQkcCUYydrEA0oH244E1C4wMnzPmnZybV/Zs8bVRKfc61jEmugYVf0jcWOfkDlTMoGW27gK97jW
NtTqNJ+hHSUoVW3aUhnXLm0saC+iJ5vVu5a5+ImW8t4fnJi10LiNu0/C4f7guT4AjFyLwviEHI1b
0N9K6EV2Ym2tYtpHvvzDaGHaAMizAz82HkeHzMiC894GK+5NJ0h0F7ZGCnFXbIawPmmV9ujl2l3c
cdYoy9HdOlMXBZNdvDMReEf3HjJtSb4JOST1WdY3vtOtRVeANYPlOEsXI5uoLuaUfooEWQsxUQBY
j0PZn5oeNFVlTT/9nJIxyPmicikZmtG8TxbtrfYZYHXQL2RqnGZujLqZ5Ua2+fdQQzwzy15bkRj6
ZzDJn9LAQHcGh/FFvM9Zbga1ME/pjMKbrjGr+7RKBOcbVkar063V5DoJO339ZpUlxKCfyvOBLPWv
cyS+LGSUgREORRA9aTni1cZ+ahs6PKnNneJaGFfHjq6rb3SrKRlRuu4LvaRzjixdz/RjRsJ1UJtE
94HdXOUhfOMp7E76Iu6MuX7SicvtbHw7S13Qc0bjneLORk4duVgyR2fa69Lf1GE+BhOmXYEYXdeL
E5m4T5XbAPVMFKqAUaKfmNjPOM8OdYc6JvfKtdPeNwvQaKCQzcbkz1SOS0L0MwpLbXSywKpAoBpt
EQZ+z9THp7li5M9tG9OWpzTF+/FAa56cHp31L3uHvcSK1Jo3I48PkwFMZL9/w0KglEfCP2R0kUud
RITG/VkA87kz60cvinMdY48q0/E192CjEgiDRtaBnOCNb/rSPi85m908adSgunFrJPNb0WeUjW52
ag1AW2xkRnsyErZOvXK/Gx4STjBffdZsfKOJNi2DdHVXaR1MZyDKFI8PmknDJS8QjrawtAPPDMlK
R8oUEw7VmDV3R4BU9csynE8399+i1gHdSd1X2Hekg/zpKn70eZk+1bBjbqoPFVpPBX9wOuOi2lKQ
M2/Z6s4o3nZ5hNY6M8OHRQhmeFiqQEYx57ongFNJ4nZmsQAZ5ZCDVDoLwAKy4i/ZNXeXd8qjs9Wl
N9G5tv09KS2HUfoPanQ9RO55wpLz2xRK9XFr+cnD0kQvmlryuWOPVRytdcMgejhOtnEb39kKsKir
GJrB1n8sdUmgjbpxf+yTksSg5bbJ82ufk7Ot2lQQQj96ZznzLNTrzsywIUTaOp4mndhMcQe7OoHZ
BfmxgIsZtAl2VEG4cbOcSpd9cTB69OVLe4ht/bn0En89n+Wzxzh+hQLaD7qa5LjI+0xw3uKVvAD+
u9pwx2WJOjnbGbNFAFNyLLm6nWdxzxUj0ED/HqHbO/d8ZibMAT/9ZPl24Mnl87RT2q5ZH04GDTi3
ekOPfTUY46oXwAX+M+j1Sz+2n2Hd3smfsXJc6tb4CgyRXI7plyO0Qcz0VmkEwGeevifOPnD14n1x
4IKGZHlULqYwx8F7J/JoL6ux2bhLjlP32cvaZlUnEH2RcVzt3HpLdevWHOUBmFZquBNynPLJtDkN
hTaltZ92W3P+bOkqrcY2jNd995YKsg99WQdpoQEZLqt7UaJxdqYyDHT1lQP8McNcjsgqNYaibHJJ
X3yGIysn1gy0QJTSXviU89sEVacFkgQKJAekT/ktlgT9JZznY8FIBVLDjZeIk2T+3HBIDMCvQixo
aF7akYh56N0/Q4w+nb3d63+UgG3mHIKm/XFuh+d0qT7TeMHw6iyb1Bt+iszdDFlG3o7JSjWs+UET
3L02uwo3NDAmJET8WuzrertNm5rHPmRkGunRKzKAe0OjIxUn8tCl0sYRiHDUhxdauRtj0V8Y83nl
axvXbzVpVZzh5Mrxw2U1CQqZbDv0pBYJGKwB6DDArg19yJhuoR6KNzeyjV0eW3ylEe9JkzpW7TSs
9Mo/+RjOOiX8UN8v4U6BrHH5/akAQ/+pwVWnXnTnSpK0ClbzViKpnMJHU7dTruv0kdUWcfX9rh6n
U5KyDC5LvfMntZC5zcqScLQJO4B12GBtXpYn6Mif5IMBtoWZyNLXzqs5898spRKR7kSg4HXAxtOm
EhadlGxsbfk0iB4/Zt6Dl4wOkeP269SvoKUO4dMiAZ8ruZCPeReUTXGhPZOuG2ezeNq1oaXthQxR
MvNHm3l8ZZGIVYOqyKtwso79y9KaqySPQceGeyAG5O2l7r7MvYlbbTmMrmx3C5tXlhj8zdxnDXYx
Vv/NFJcPTTsyJ3SWn65OPuoxfkJUeMRNsy5CY29EIb1yC2mPlwXGEG60rHiH9oYfwSk2qGvAb1vR
QfiqZMQImHQDrDpc1//qbpuRgylWD0ooGeQAV99Rrz/T9Tu6TXIF6FchGu1GvnHqwOb56jIn2npN
ghd6ZjkYQaSvfkbldi+c0eJRQ9ETa9CIlQPVUqmTFKaSSWm96dWPQuGLMZ5IAcGA2gzPk8pVqPGw
0dmgxzyNzVN9G8tmFUftWxz2fMux1wOGaTcRrxAocXfQOmydSwSt3HwcR+c7VeIZYJTPrZBrc2Q3
+72kPA7zxGoc1i7HvWTDOoZh3z5OZrfx9ewNQ8iXXRdmYIluWI35Xur6ZvK1i+jtm3SR61SdoTL/
tm3AK/qztlEjcxKlXyVz21S9Du6sHnw763+hlEN55J/rBPwnqRASLAEnRloWk0OAM8gDYoIfK3de
Ycx97hN2ILezn1xtwNtO0m7UHjQKg6Axv0lvg3fLnD4i9wOGbf31W7InGTHUNluz7aV3PZmceli+
mxpnxcgm14Li5i1vEtpZHHYBi9TzXR0azwvwUaEPZ2POz6bmnML0XoT9IZ+XB7d1mG+b754dakHP
ochEJEJ0xadnpT81wBxOHQz3yZjmF5me55rQNitdyGPN3jW7PDneaSg4pcZF/zJWExgIOuKARd2e
3s4ALyHInRjqINEMsQ5iuohjLH0tDRSSSeJGXJyq/iD+CvB9sIQY//qBJjbEcHN2wCZ127AxfLpz
rlzFFUavZbYQl9FvkdrwJokvhtlXBVHT34NAvLHD8js2l5vBBUpnh+ZTy9CHgNY8sCTpEnKebydt
bYz8NqU07+aZUOW2Oqn/0ooqZepva7veuGn4WDb+J5OKk6mN99KTDJCWhLgMbRNliqMjT2bNuau2
gFsN4lVteRqpAMALQhpzIA6pkBj/9PeNa98sRvRJehvBLeNHWhk3dd8dEbQS3jFNDzUI9IWxVKs2
Mt1xWYVAQ5MBw8psn1IfNE84+8jaWvcGwMVTrNNIE1ly0UyCioV3U5G1wdo+PtQGpjv1GxuSvDMH
ij5McHyhL5MBcAChVTA0eo6zV94OtbbNe+/ZnO01d9w6WSh7loNmhDvi+75xEgDyYp8ureVaoPuY
xaGQ7SpO9qBJuPhMcf06PkiPk6E2vkbuTRYDa7U1vV9Fxh25Fx+GgzK/M4gH0ES38ifzth28FydM
tSDjxkt9h78bWkGxcI3J8w6H+arkl/NAem+KUa8kgXvoTKrvNvnkaC/yyQiKPnwTbBYRGeJTO91y
nLwbpLujt/NM2Mza67yXolSe3KeEu9j6hriXQas3uUSaBmScYFxRpuk6G8cchioBoFsNsqKZYWsl
kdrpGupGFuB20L4nOjn6kr8JVwNWjQqjGvFUTIAL2AMgfG1DCddAMjoePwlUPrJPXWgzrkec8mDU
y3+1JAFv7z1nkoHuy0NijwRW4LWj7XJE7qQHnaxIGs9ArglXJoEW7Yd+uIQ6gsVFgqRJShid9DdX
qZsxrMp/kh52vOjalnNYf4ng6Nsx/T/Hi9bjWuk6goqoBiv/UhZV5rxM/xxvWeXCe4kJkV3HDT00
Lu42IkuCQJZzz2FsMrQTpQVHOAufsv9egUtAIWfdW51IeZAh8rtVuKPHNq3mvBnghgFqG8K9kQCP
8aYPi2jm0HQQlESUCqnLRhJfOru7N4zo2kp5VRt/OIg7Dqf00ijHfr/XVMpslf4hkvwNAztXAzcw
t7r9ElfuxeeUSuZD8iMWPwwqWgNyNI9SjDdzWj0W1Zfl0KwV3v5342scSfi5zYhyWLZa54P6MIFh
2Ud9PUM7CPdRX+7LDhO1sD9zFy5Nqu4BtoYAIwg4JPSpec2sQbioezw85HbaUCJRJpqP0wFL8Q25
JK9R2bxkWEnXHfVJoE3Ji+tUoK4oKhvdAuE+a/f5gOWw1rm7DM6AtwsdqsRhHc3Cka0TcII/JBs/
NwdmjUi14hQYatvU+7IItRvt3pknfdPOjADbxaF90p/83D5YoM9Ytjht2sWhHSkjC295qpOIF7at
t9HMdmH52Xkob+3i5Om1mhdthgQWfK52pgpzfGZemyLax3HC9lMR++FVZ1quj4XWGuvRbm51YKuc
VEiF8issovmuXhDKgjz7LmWIR42/G1C8V89egmq2zMBI3JEJwcjJklVPd3MkvYlBhkPIUmdTy+pE
ii4mIekpfZDW62nxWv3JjtofC2I01/loasUDCUd7wxTQXtL0WJELEQD2eojzF7ivxxIKsqi0L1vI
a1bTtEUgLtJ2BzP6Ne+1uwJyuTt5m2E0HjAZv+dNQ9BEkj3PBYA77gh2xwpOcdPtTBlv4xGUPCsp
FI0knVdk5977UXVnelDkU6f8GRPwB79CuArSMyqoB6L+FgRo5eu8aPu8+c01XbcO6mMewCnkLsk8
n0beWGzVeUcs3AZdMb2OgwbBP4Dw8K1+rvDbzZA/REqdJ73oamcboBrIKwqoHnMxKXgyD4D3Ws5i
pxNqVDeCfuHMFCVU35JwSZ9gZ1Ctd0RdDAHxP6ciuSva8t4dX+yBYAhHKvaBokZH5clPjXW2DDfu
1N7UdMNav74Mlf8KwJxbcUFjgDj13gPIn3jmjjkMIleCRTyP2Y3gT1u7ADcYjltOeqqa+VGzfHrz
lJucs0k8C6A5ce5uHrOZe1IbqpfftaIU9k5Uw30WPpU1JxDUlt+Ck7rI5Fdh1G/z2I6wlMM/nRu/
Qsb/npYvRykhfovMsl42oAn2ddi9TKWIOZL2QSp00AEzuluNjNsl6h9Nk36wt2ygi981SdcT/+gG
dqKSaOh0dx31bvZVDvbl95uSh4vaophf5rq8msbyjLBaVTMdMMpYdhcnoi9X+Dc+bOygksap6inD
Z8BXU+NDQCFPjCNeNRY3S0fTKYl1dqY5+xLmd6eRAIvTHUXsaO4tuz3bbv0w8aUA668iqU5NYdya
Mcd7h3RSTNPzSwkrO6pJe810XOGZPLj9vaWQmPbLHDqv/tA+235ebioeCnditlcjnGFafm2z8EuK
5dPAKgpGyaNjnbw2/BeJtqKWH07FApU9+qK5ekBLWQZDaNAMU1c3LjjMuqNP8pb7k80c/pKIeC1f
OGvfSu4lShs8YuVK73wRdM1roZsLPHmCp2J9fBBOfV06moFAAudVPbLFVVwq5WOM6+4g2/rclKDV
0PsMpX4J5w4Ox7JGNbkSjsdKQLs5qskcbPqfjJSCIOtXQ0sXTrlBa/CGScmpeMII7zZ/EOUhPOE4
P7cIthyibor8yTGIycbsFsiCAblPDIP2mifa2avKFxLhoL/44Z3l91Cy7J1lFQ8GfVIQKx0Sczv5
HOh+grvWT2km38s03C7D1iHAKWAMfE4dbY1MZ226/Ztt1j8TqjEuHc+1C2i0FtFP2c/tWsua1wlz
0GDRymb8QSy9iKafXxFJ2GfHUO9f/NJp4CyU4BVCKuFmVCFC1xhJVUCnl91GN97sPrn57SDRl6Fn
qekbpONlwxavd4VFd3x8df35FHbp11JCwGqqgue23mJp5YDr1R8MqSmTwNBp32bikLqjdiLmr19s
YxBvOFxbovgp0oZO7pzdJKSg/dbMUU5x0DthoEFgZ0r2vYztm/4zWUsFAKA8a7r7DnUIal73FIPn
jPxpj4xR4Slei1at38pJF2lU+tqNHxpv5Pd0vz9RGw3f9ig2+dhwNul7gEr9gXwVYuz1S5IWL1HD
YcXor5kX/REtCiklbonteePU87qLqYl1eZlE49NDsDeaZbGpuZx8VBsky+tdMeiPUdofEwvIpmHz
N4vyI7iwmr3P/mPyap7sz34JukidYkUxbzh9dwHBfsRgt0T4iqvWVQ/2REIIP08xwWAlNOsPTQ/C
FaAT7jugjG1Z++vfL0Sj9OBG5UHLEJ7WVczz5WZHK6KTqIRcVqN9/N4u2Jdp9Z86q3rUHCiGRfVU
RYwcutjaRJPDQH74YDBEBGLYHOqCGGkSxdbCQ9pbNNk1DPVVUuF2diNAf2pumoZJugV0FnOwRtvm
X6a+OmaUmEHGg0KNYX86+rAtW/Yk+HDw6Vcm2YWLHa3pOkGeLyZ4XNqzuvL66D7knX0ITfMuTMez
3sZP7nAOybYm0+GUC0qGSQ3pbXGTGAW3cn0vS+fDr4vPKaQD4o0XiRxpcTDlzIRCFjN9uMKkmkhE
xIFt2Lptvu9anbBF95iuW/EGMSn7V20nR8iQ8wFw6iosCA/LtQvHt4ohrj/T8E/Wfp9sqJmOkG2u
BEtfa+LDkfq020aUh2hhTtOC38R78OmH/R/Pe9C8MqUEctexjZTqd/nBffyCvQktNtEJhO+Ierjj
Ul8Ke/pwwe2QjxZeCaqBekZUdV3N+6VadlkaP0VgMWOsCwOY+UI5VwtSu3/vF1EW686P7kmovsxW
9hbL3tj2JDxGCfyVYpDXuh0eJFhuTm33ZsN9Vg5/fFvCzBXIAAxQkMvQweLWp3EdIa6tMmiPxgz2
z97P6DXAfE24Kl58cOFGF0He0x+aKgnGHi1AIUnTUhxFdACsG6R+0fNVi41wLphqHuYyoXsyDZc2
8u6gUNyA1Qvc8rv1pjvPyFkOaIRFGoEUC8NWj4S2xkq26jlRlzLC5hPbjNoFMUiEH+7IfHkG8gJD
kNohRvTt5tmqKsdTdApPidABgMLmiOkLB2X5NeYuO3fJfu7mH5kznxP2oVI3P4Tn3SHt3ifcP01e
f48sKG774KURgbfFrZm3m7ptX0e1pi8cX8vk5tekW1ESVuoalTNjkwj1w2SQd1/Gu2gwmRJQudVq
nxm94YhEQAXpZE+pqb85ZFcEkmRHeEQT/gQroo1jTRgvl7u6du6oU+GYAcUytLt6GF8GbeaJfMiN
8pEC+ZI5/mccGXLV3jVzCCPK/Uqj4i4a8nPtzJucwJtsad/7WBySuoE1hlA0gc3a6O5mjDrjZmGc
GvQxfzUxney0e7UqoEV1Jb6lbu4gsYkAods9rUe6arP/IPRp5ziMQtpoz0H3Td2LiDD+TF1178bt
g5Y+SQO8KX9hjYezW0+ddms5ydWvnEdf5G8YrdcoxO6Vi9+d03fKuFt84I+LTA5CFxsvjS+5MdxU
qmWnXtrunKe+Hz7Vk9tnf2a32c/L0V/4dF45e632KFqT0A9gwh5jbhi1vkf8DC6BEGFNRgsXXy3t
Ev5/IGNrf79A0fqtHvB4HXWfVRMzfhahht1ZkL4RL7Lehl6cB4YXPza2zjfn4Ad7gmlMciTnG0XD
mL5a1rBbGiDN/OzjYF7Vgo1P57JoJrTS+GQUy5tOV1/7QBnDqHc4jXX5oe6zojL7QIblTnOXmAfH
/JHARh292jZGeu8v5ykjZiqadp3AugL2ZQ+pdmeV2gsBVYWEtBvrH+aEUsZDwxGGH4Zmrqec4Pbe
+hHOXR9Npxp7S1a3LwtObuEUZ5/mWZ1C4Y7cQG+mP5JiznzsRkTiJW2kQQmJQ+vDn/1L3ulb8L53
ht99JFnzpn5JZ8jOKgQrwmhRJ0DpJrGSpTzOU3L2Q/e55vInXvFsqv7tWDjog9yd4mN0afFJIfah
OkFCjhctZOvoeSq6jFW88tWQ5lLVyTZntl0sp4X1Xl0n9etXDihXw/nommgP45RFYQtXbmOnYj+G
FdIughIal/6u/Z2W9BKy4aFtuodJaz+GxLptTf1ClCtj5HTN+O8isv4s5fwmm/YBhvHTkJj3Mci5
Xq9uRq4efNNXMTdXMRf0ub2T5rsAoYatNr1nVYRlRPvQjO7sqyd/wZC51EeTSlmOyZ6csfu5atZ1
Sx6ZT5OUpGxi865FaUZoIcc3BNdUwMlCD9RmRZdq8sU8lrcoqxMcnAzQx0vumzZfSwlpQbvwhnGf
0PN6stP67E7L9BFrJrIQT0QnX7jZfb+MHKfTeP7QuTcmALeEF1YvxshqHmVWfMEYsdHzhF4HXhr4
dW3o7SrhzPe5Dg4UMZdz65RT99h1fvc4+gVZZdF8288arV7NJKzE7ThjGtHo3HRd66vudr1GnPUV
ZVO29XQtOunEsJFIzSknoVgPW3O+lbn0A8dF2udBjcOtONz5CpDER9qdNmRv/Bb6HSGTfiCEJNS3
zMwjhoYbdx7aWy1zDY4U/NOoY+NgUYhja+tPJuqgqmJYDKQtfMwSU9sU1t7IoCU3Ud0cC73fLoSL
KoZ6iHhQyE3W9+KWHFSJLKwnq8Rnq5gm+9aOL4k1bUrN+SN8l5NXGr0U0mx2CFjetZ71uBRtcYoa
bWZWJt/dhbs6SseVVbufjUxUAaFtUsmKT/XM7utv4jy72sP4E4NSi3w1+BtMwsiJlTz6HVZ7xGjX
lrsXUDPv/etDddPNwe+b9UxqqT8mkMH//bHfT9BCyY7cVDHtmmldDhNABPU90Z8geico3J2qSrW+
HnqZgqYwaE5oDabAWos3vYPSoXQdyWSVf4axo3PZmWjARToc/vOJiLbjfqwNYi/RRC8kwApCg3gT
cMP/fzMcqxs/Ky2KLH2pmTb/+9PW3GsH3bK7evv70SY0F3YIj0CD4oquDCSpMazzTvKE5C/CWOjL
gqycfVQXWCljXzKHMtVY59UrtcfUo0c+IN53MirByKWxq1+XvDqT9JMFtH7YMdP5waCxmdFcWOkt
KsqJ9lRVJe3a043PVk+coEkwH1SMyOgcOYgTa24c2SgFFCmFWP3gmjd5K++EoXfL/vdNmnc/mayH
bcv2Mm5lFbkbFFflauri4lBx3g3Mwfef5syT92k4PBgcRp/0mWdHE9+dCI1hpbn12koWWiIIzoTm
RwhgyatzKg9RwPg52n7x1o2LB0RtOtAVno6U9fU+bhJvu7gmmLc0ggwz2s9JrW9TM0mPtimyda9Q
xqM9Vg9Z+i0V5JgLnG4auMejAiBrCoUMxRBpH3Rk7KTVylFoZUv98/vWf941LaMHU64+Q4wjuOXO
7ZrD2Jjjrhp7lWn9NcjqeVTAZpK0FzB6OVyLtfQcjVN/Wq1bhXm2FPBZU+hnoSDQuUJEWwoM3StE
dKFg0b8fkwkAaRQq9cpQUOnQcc6t3td7etWEzkCivHZeVN4aDPZXRS7Hax6KaGMrWDXlSHNYFMC6
/0VZK6i17DSHUpHmgbgPoV5bCn9djsMVxemPETUJEd39rR/XNciLFJQgiP5Vq0DapUJqV41ePesK
s+32ALc1hd4WEgh3pHDcs3o3HUB0mwrWHSlsdyehDocK5W3/Qr3NiPTjzE7WNl6DjatViNHmdNYP
WZ7cw78Cud/1r4MChkuFDi8URHxOj9mcET7g9t1tohzPukKO6wo+bisMeaWA5IZCk6cKUk4YGYy4
JJvu5zr/joXT4gUz6kekvO80H568DiGhtjwmgIn3bUKTQmrTqldo9EJB0unHoWS1gJzmTpQzAgCm
HmN2DRfw6lkHaD1VyHWp4OuoXkqyd9rqhjwvNu8G67DBt4HszprIPwrjPiqg+++7cGHGI40dfjs+
man/jWEs6X4KCv/7VTQjlgvQ8H9/B0+RenMFlf/9WMzhAgSDTjiJc0g1e3hOFIzeVFh6WwHq2Ya6
W3g0/cpV7xYKZK8ppD0F0/hsKMy9B+8+byvrpldo/AoWfuoCxTcVHn9RoPzfjzsKnu8qjD5MT4D6
7BW2QuxPEti+prD7v/8blm7GzwrKb4lMlbiMZDRTwuyvehj+v++jIbvEpZ2t6MKp4jOLkOfpSK6n
tDv85x9HJxvAnM3k/3F2XstxY1nWfpWOukfPgQcmpvsiE+npRVLmBkFJLHjv8WDzAvNi/3dSPR1i
MoM5f10US5QoIeGO2Xutb+0lWXkYo2HpyhiBvi+vLb8zb8g6YDF7cO30J3E5zxn5A5PRPMZaZ90M
OgPQoH9GUz3uOy4TUX1T+1Ul9YxSpRHdWbhh74I+ez3+PoQuw3NSWuh2S85rLlMSWjpltP3DiESO
wn0SLGbY4WkV7qyISIWkpnNbi/lbYGovOTjHhxDh036my4lcH9u/STyDH8RPmgxsYHdGdoMuUxxk
nEOn9Q+IGDD0Z/6+zu3uOsjJffBl+EPKopOIAaIhpmNKBC1em+2hODgyQgJ/dUrpIFjaNCdvDIsq
pKbc4LL3kcTJ3YXhx/02g4Z/G2goyJXJuE46Ah7bkb+s1QkNGQekIXrxW5GRIQTlviTpxOyEd/zN
zGmv+3ZStuBtuqvxGKJhMK6xylJ/jLMiaQQyWOP4e4HMz3AJBVlULrNqAgIpkpzU9EALlZ7Xpou/
CRIa7zhm8KDZ/LSutw+FzPCo5BdtLFedOcPQl7kfmUYCCFVKJCssUa81mQ8SyqSQshL6lSnTQ9p+
fkR9r685fXU/6yV7XFuGkBy//+03j78cEEsQVCJkYonPx9wplUbzTE4GuiteYf/kEOLJOqnprNYy
/UQnBqWSeSgBknoPKiQaPtgfngjVa2ha+RUq/EzmqdAPl8kqZKy0Mm0llbkrZNEg1pVRLE1NKkvk
pHd5/cNm9FxY7cja2SbBxZJZLoFMdcEESliwTHpJZebLKNNfAOM9Ay3PrtGfr7NjQkxqhNGyQRcZ
hqlya0+kyYSKW9+bu2quHuaWfq5Ce2vBOs3DRrgJOwXeaEpk8Wss7G1BUS1TGmCQEQpIDfnvRNoD
4sQvMCbRJk/tfpqIRbWJLAmNZ8leKWoAsW6GYnd0TBmkCzHYznaaUl9XevTaYPO0M+O6dKrXdA5I
n0ACTLhpAH7ToO0k0+i14M4QEExpoCBZ0FEcicG8M7qffdDt1Ay/QYpmvHmJomhCvzZTMHMPBuFB
ykBzPgtQBishCfFEQuADQGlFGTCj8K3/JBPpMxQilh6sLptOfVGG/Kv0kZCAoC0nv/rGuKLfBWCd
7oZQpF6KmovPxrfHPzADooUqo99q8nUn6cdStfrZjQj/mZmIyX5JrceasXkldAqtoWB9y4K7XOnY
cu7G1nmYrGA4TEOJpFlo6EWpV0+kM7U/cQg5+1JtRtRPJuTWxEf3ZfT2NhbdgEhgfOxoR+3cGSOL
xyihXRkpMUFN1xmbyNDFOh5RrB9/2JcZAyx2Ym3BFh5/TMlyaoxusqLLbrQ0h1pTslZmiX2VVKPf
LPKmzskBSqG5yG/Ztv3vn7Dp+Oqgv1rbCv4Ny+gLgebk3780c6rFUHqbev/rlyy2vgWRJYt0VX/d
lclX2vPx1uDRHDEd5CX+4G9anYp8bSPtOwhfL7ajXuzZtkLUpyRcoCC5zeSX1O/822ZSHnDQ6qgb
Z/V6rChQzX6x51/rw6pfNtWYrzPEYavKREY7mKG/zx3D3Y/UFFeZrDXx8vRIlmb6DhmbIY2mVKKg
wyB6pVg3mu/vWJauNVdMVwg8UEH0gFMkOjUlhB0Ul+H64RrtqVTSdi6JrfEmqjW1oh1H1kM6tThD
un6vRGN5NXY7q266a18X4po2W9cFRFe13bqIVeQhxy8dRdqPLWhnjJUmqE4BIRImjSpOzF+WXqoG
4zxGdUqe0moaK/2BiiSt+uKCs/bMoSxBBigOQguqhTjh4jmpHakKugP8AMYKbweu1oGoCpurNFzw
cJ7x81lIR3XYiRgpYVC99dWpel/oOmk3HoWHlSMIfvaVXZKspEq+0Ovt5AxEugXrj6/lGRf9m6Oe
uPkmC21d23FUMF9kE9zMYXIrTfRB1azH6oJl8YxP+c3BTq7mkDpCxW/FwVSSuCEZVGroSVP8x+d0
zphpCQuYl0W1xDVO6Q1mC13FCh3oDbhccvTHbZBedbhWbDQ3kp4Q185ebWp60vHB0soLd/LcQ6Me
kweBwKKNl5fhN4dk3cZQtghA8XhZdkkHVpK26DaLy02cuRf8r5eOdfLUpCKoBn2QVqR2Oiids4or
a0FvlrZxceG1O/eAAszEbGoL03Cdk9euL1sNCFWueppSPOVcOR9r60TRMAJDJa+mNJya3NULd1N/
7/UEYyOAT0HwdBzrxN3eK8PQWOWoei0rpAqA9YBWyQaORvebqU6sUPDeqjc6iQ7jaD3kCotsI91+
/CnOwB8oLgiHgG+XKCLzBPwSJE6GjwA4BhHdn4tA3CNY8xC9byKct6FqYibovb9wSIDEtnR087+T
QwqHvamTzwwInLf0yxTuQ6KDHcfiTXv7Kh7+wg1mTGVIJU/TfMfe7ZwgscdIFzRspeWk3Y72wgaS
FDiIdhnzSIihHDls/sJpWhzQhuhmAP59+7Z0UVtYQS07ybODjQQAhbmDXbdWJ8eLepjal2iVR4bw
iXlY4mAlb8+G5uacPFC1VZY+1RUEjRQuFxkbcRb2K+xgD3oQP4J4uDdScgwp1CzSpPMXxbP6xRFg
WefkKUnBP6nq9EVJ9YN0uZtZ8KfAjabN9U1ulz+1CMgl7o66o4qudfcmi1Cv76jD2tW0mBXi7RpK
A3p1MKDMLPpSA6LWu1s6GQmVyQdFYbyox/irq1Z/1gEq99gMPwFZIWwy6S9Mb+dGSq66q9muZeAP
0U4uRRTHdWIo8IyimU8lvc+DFX/G0YiPFr8OkHbKlu02SL9NPjlXySU+8Znph5vgQNZ2AAjwYr29
+RQanQiCpunBuKYgnO7ZoN/7uX8AYLW0jOEXJv3H+J/Ba3H36x7/DRPoXRHlbfOPP87xm5gRHAsW
MkgagElvj9eLwkTO3Ji/oDEFmxx6GUba7Xq7vNdLOFP9btAp0LHbzrXYC7ME9anXjNoGJfg2JJTP
qZDJXkKTnhleGFCBAdugoAFLnYytJKPDbo8606vBW0i1ycAh5LUY6UthFV2Fs3/BRX/u3rtUJg0w
pSZQwSPt47dpKlVCIpOC0fTmpDn+pwM6MSIN2b267zmuJeyNBbFKtYJvE72m/+/3/s3hT2bJSgxh
36n9r1ufaRR6iXnELkfaQLmsI9px1SV0wZnJ8s0hT+4+6AIErfKMpd4mcosXV/hbkyA0n6dNgsY1
1f+co8PS+xrTXIvXrdmZAWm4vraW9//yAvMcaYr7SHPSAZvm6KeEJ5WuBJpUFYMGfdqmtZ59njFe
NaP87trVpmh1NOMPekW+DI+pFNDqmrJLm0swi/fXBkyJRvcRVjgsX+uEo1HMSj0PCnkOUjcqFXIj
ul2XN9BS6TpWSM8qB+FkvlFJvIzpQbfxalYfzS7YtWa06bPu0tgkn/m3wzSfyOWFcJl03/Oowojk
3VzLwDG4BS0pmiL6uPZNkkxQPdszdntUF/WIGhq57cfP5vthyRAqu2QL2qWceyXv+LdXg22XPvlh
a3o2zUTyPA6SZSLHAq1U1jR/dh8f7v3b//ZwpzN90BSKXta8iQ1GCdrug4QpNVtg1JmPllW/MAye
u9csUGm/aXLSPb3XbpIHVQB8CduQvrUgbk9TuQwB7vfjsP741I6L3dO7qGpMsxLPwjh/ssGA+ON2
EfoPpELmvT0Yq9wqN4Xwr8yu/Covrc0z5tKBl6NcZVskQ7f38lJTzdiqolv9pc8js6+PgEJx8pwD
LTJkac/0qgCqgdZs6mp8ITh1RZjJ3p7rTRTfJMEGn8bXCDT/DCa6Y17q+An8TBeWeGefM111iXbQ
BBfoZAwMfTga2pCbx9U7AQV0g821KpK139dXctD5+OTPPme/HU4+F7891vVoDBnwLtOzqDcmTnJf
I74PM8gcJVJLbX+ZK3/k0r67/TrzC1QqA/z5yZvkx0KhASoftVp7cqICxqO1DNkwyEsvH3ep29XS
bF+k7Vcb0mOGNWgCTVLSmMFScaWgtZiZfHSNSo1eQilJQoe6dARrDsEpMC5sf+SS2u7GJ4sqgtUS
rTONmOo68Ao6fGWdbv7KZSRQXhWWQ+3zZNGiu43fjRp3TWqJMu0a4PkCTs0+IRljICWjny9MXMdl
yburSIFZt1xVNdRT1g+a7AZZEHX3SVhXE9GaeRLccq5bR9oWpH577oo98ncp0F5I2eHRcERd5Nnh
9Zby4VTcGCxARZpt8kJsoFHetb7XD/4t9dBt1bu7IYeG7lDl1jESm5b6PS/GrT/NVzMBj/22Rc7r
JG22QF1oItRHSwHho3fvjNz6VLbZdwN5ubzDUsgkN9p0j7/U5fQEdSrKezwjBXq2gMz4NP1Rk6YY
ix21lx8qapxgGh5bPobDfFyr46PbiHXtOJgklixeb0qkeFPt8eTep0iKfDQ8lEsO0OF+oMy7iqNg
N7qkYfrNoe6NfVw8/IUbDjKeEwdBiSr27XujAuJFkaob3kAeJYmoVwZhECanW7Ykq2ekWEX5hSnB
Pjf7sRFzYJ9bCGrtk21RMbgJ/XI5NJT6FT3wRZwVV9ICID1tMzGjhFQVpYLIF6WnNAuoUmYclzby
Yit8lfLsWIxooGnJFteFYQMxB9eN8AxU13oeh4MckNOCha6E9pclieVFt5/Yhiwr63NpGzdV0Tz5
vXkNWQ/N3ot8I5Va2waTee2Qoppm2SMQpNsc3lMq2ykqrzErmWuEZj/lTe7rBwRt28C3wa1YSBQH
53sf4pfheZWa+sB1eLZw4ca68SlwXxAvHEoSxYta3BJk/qzo3YsaZbjZ8QeRl0tGBgchXG+BJyS7
sNzQ5Vbn9B2TeQkadDuDNI+Tt9q3c6d1JyYq6RZlglrrWv80NagJ5YViR7jTp+oJCShUwuyTEV73
+oCeLpSK2tug4mrDih/1+6Rv71tRf89nfyMMzaMI6i8GnIalI9ZErjTLVJlguUw6/q1sb+MJ79mI
NF1937vNFX5OpJUZXKYsCm+jwn22eado0D8dzTofP9hnmJ8s/yEgmUzQ5GGc7od8cgTFUGBm85G9
SQdCH0YvoM5v3Sq7xv3Y8Dp1rnKnoHXMyG6b3UewKpvR9vd9h1lPf5Di8ypB8snehTdYzuJpkVyo
qGnnViySb6jJOpAsUbx9A+3aCXuzoBMQxuGzE/ffYtLrHDk2xel3TZFy2NbLrrux+xRKJMHRudBo
4rFH2U2oPCW4dO2iNU9asFiDJr4jJkdzHP+pFhhtfVwytkXn1c1eGikK//gyn/30bLQ4ARccoHky
zUM+9EnQTazjeqtKeXHD59HUgYkbF2Z4ORKdPsTGb0c6meEzQe9pEvJIsAbLhva7eSmh6ezJUAm3
HSpE6BBPZvS8yvK2p+eBqEFby+0zsrFNwkMr9ycfX7fjvPbudH471sltb+bYDq0wtDxlHB5nxHlj
TrJuMlGuSK7zOP+mjcPzNCcHmtverCCuZ3+UwWyICZTt+seuGbYXPtLZK0xNTr4wmupqJ3MBgbCO
DzIUw55on6V215EyYzaWe91IPjctk4FjEdI1weSR5BV6aj4Eewr37pTHFx4s9dwCkvQoqnZ0Daid
nVwgJBWDlgH18UJ/Rni3kh6fJGqBW/TPqhZ6vdQETcn3Afu3JBBpCHjLKVuYTXo/YMkwu/bFZRr9
+CId8Xvv7htNE5Z9aHTelWwbysdu3PGMdNUs2KsZK+mHktpbJIgsv19lmUNU1vNxb8WULsWzhRtt
dKsDaFdss8p8nIl4mNrmIWymbYyQkAb0Dz3EyKT7/jcH93KiBq9y9dDM/r2MXKj6boknwwutdtW6
+epoL5L6+F8eDPwtflXjoh6ubSCgNRqWj0/77GgKrNlQecdZz59yWFXW8kkxDrx9LHbz1Hzu0vw2
y/ut6g5rJa2eyU37WirqFy1Xn50agC6DJwPbva8EV8LcSWV5XjhrWYHqhp9maHgpgm2pZv34k57h
haLZ4OaYVP3IdTsd93M1M7JWH3+NSCkpZ66GwsLIn+ROzOJ+ybVs6oarChXzhWPLAeLdw0HJUZOr
GsCVJ89sk9VtoQmTh4PdJjiZrwVut7Sbdm1iLCnPLMAXe3PQb8mG2WcQ1z4+/hmOM+fOlOc6Ou1D
HsW3c8kY8tzkpsoANuu3wtQ8NYrvqMVuKvIOSsncC6KfZrM0rOIB08lTL3ovsRUsCoLKX3lPBDW6
+OJWBuARnLKx03Qti0cOql0Wax4b96Is9jp1I7mnZgO8p89004t0dzQWSCm6H2MAmOPPE64kl+5B
b5pP/4fxwZCrxNNrbbJJoaJD3fPdVqWdgUYIwbnKVmmko9eRfrCKrXXD7lIuaUVnoUe31hW+Cukp
cc0ffqvz/vh3Qr5b7J7axL5JWmwy0rkUJxs5wEjbn2aFn6yIkT9BDdrExVWGQU+OxJIDL0+bBKqd
EXwnQXnHDmZvhf5nOSrLd1PBqRP7ylo+e/LPBC116Z/4+F4fn6V350+pn0W7S7njtK6qZlYGJ4Vn
TW6u5fM9iOLRvjkOI/LmGBQh5AJbrdJNl5OmYtQX2lfnRmi61QwKJpf2HabcLpVSDaKOT8CWvqae
KOf/HAORPFsDM8CFMz63x6fJSg6AqTMnnDY3AqhaalcyBmm97WwU4NSaH+L7wSbAAi7L2Eyo7h73
3qbHgUCXHTwK/FOnUxxE5AkbKedOrX+Sb7AZfO1CmNSx2nN6P2jNUnsC30fcnLxav1UgsOOPqm7U
FtHJ1Q9XutN9RzmUGox5sZeTPIr6xs/27IG3FeZ3uUJqcIRhDX5K7OLJiolC3uVxe+1PBrAkTIWw
vzO5iylqUg5V60DI8MoqW8Ch/bqtsx2u4Ru5S0wyexPBNGyYB37df0WrEYw0h55V44W7cGb3RmXd
QRlH65J7Id/L385TZ1ouMLYSzlUG+FwMsi7U8j60ZOYMXKCCNGPqizKCxVl2NZ75j49/bo1G75ux
je0jPIuTRQqn14Xz3Fpe0RXfwRLJZVKr5lsbmtTHR9Lk2vXdHWVLrMlNk83pvj3THjhQw66fEQa0
WTK4/VIvWVoImloOk1iNMcNp7gt28HKNNCklvC/qE0ayVqLhRt6cIBpfU7u4l+bKsJ2Xbv8gv3V/
zpazk8BHI79QwDm31bMIbjVtSMYmZfe3n7nNk7guutg6lt0AqniRpqwsJdk3P/rpekAhXs4XFuZn
RyKL1xKFh8m8c1pDaFHAd9RcLU+XfnO/ax/Aou7i0rNL8rm5TcK/tiei7ufypYK/d7nhc3ZkMAmv
0lWmg3e9L4zxQaiUluWxsdz0LlSo+lYORAWC/iA4RKK88LafP2eeQoNamczWPXkMIyNsu6ajxSMg
KALE8nw32yOCPfgBOeYNtHx9Ld9wx/1qVz5NH/tCtffce8COUWcxRqFbOxWC5FFg+XFBW02OdfIm
5zQ2JKCQqu7H78GZbpohbArq7Il4F8zTbr2B3gMLMJ3FwZlfa9VayEdeEhgmyusRUuBG2VsYdxos
vCzvPj76uQfaJuhVypTYC5wu59TYqSYA2Bwcd7CQJWtyEPrsMBqYhPsnPfA9yx0vTK7nnidkFsTN
UNUnE+Dk7uJPD9Jmopsmy4uzqywLJk95gR3Wj3LteHn3dfZ+Uky2BDsLimMnw2rhZ1lC14btDkEZ
skUaIagxeusIlvn4kp4b15hC/32ok7OrzdoEdWPTAiI5E4nCyqQC5FAV+fgwZ7e4RHRCSkH2JQBN
vx2LEohnndbq9COcZWzYG4nKZfl6FeoGC9IbW9zAhNvAatbDcjPH8Q/Zn6wZOo59Srf++vHnOXva
LBZhLZI1zUd6+3Esv55ZtQnq9cLaxAwJsi8gN1cfH+bstME7+b/HOX0zIV8QolLS+C+J+xzV7qvs
B/Q0WspkXMuWkN+Uh0YLHwRIz67zr8Iu2I6u+zOD/ZAXkoSj7eYpeZy5VrCutiYrBvl/DeMcFbOV
Yq8gD154z84t5nCIMdWROcOYcrJ16ZHZ07+gL6jWwy7omi1oacVetrpySJ36/uNrdO79YoviOAgk
cMecvl9irrHcCOpqbNQWwsm3IW3XUqJBCuKKjQTjq3VhvDy3L6S74NL3pLaBivbkaZzGcsBgZuoe
BLYVMMGlaYyfgopMXpb06p8OgraIVy8IuwtX9swIxiPnCAqwjCnvQqOn3GqEOkRkstBTcZuYwl2z
mFmcjnW6rqTLXEiwTZRcOO6Zi6xSpmDglmfN9Pz2eefFQ5kSJuyDyMpKKbcbfvWMFjvJ800xZQcA
GR/f1TMSFOPNEU/GsN4Y06mwOKKsMx+phqIyD3q3tH6qVv96pLXiJ3iq/OHWwZlNokX90GTjpoKI
qGTlviJdosiK7YXPdebZZslK3QKlK7YOIUeG35asappoAmk4kLYMm05/aBL2r3p1rZbVs0qGUDZX
n/r9COokM/NHKBfjnN7J9Nw4GNjs+l7FU/nxZzp7c9jCUKnQpUBCTge/fyQIjFGvWDq+KHFQAute
hA0MkzxYS6mKmbjXl/drZ6YYop80roHpIt88XRsGTiy0UK/RQVTxd/nG2a2769lHNKLffXx6Z7Qf
BOn8dqyTwdbsCzxsUWMcd+e9RZMHwO+ugjOXzNgHwPA04w2GwBstqw5+aB+I+zgo5bSWwTUXPot8
0E/W8XwW10SGZSDuPB2Qh9FgraQACm2nfMMWi62ZMQc7mR3dQocQgNEN+HrJrdDzdWxfWpKfudVY
lEnfpaqKutI8eSssx0+FnSa2p0mCqazKyFqZbCPKSpROKSYx5ktrtjO7NA7K4Wji0tg7jRATc+DP
c5PZxwpQ37W7Do1PTsWpt/2bKbrCybB0PVsvHi9c7DMPmVR6qzJKkAHmnewuaw0zwm7s+XMDWSZU
iREF+c3OdRraEQqfe9yHm751JdbO9wYeTWYDw6BzQE3/8lLu3JNIyiftVlknofZ2stpxm0yrgyri
8of+FQzqrxNlIYfd4lFa37ef2LUsG9r2tcg92ePrSNUo4Jr6dnRhIDr7JFioFGTBhFbGSYlAbVVR
Gw4IIlmyGmwF99BWbh3dqrkx7G9JpXof342zN+O3A8oP9Nso0xLXmaoGEH3d9XekKywFtUeTpgY1
7EvzqxxET94yVnr4FmR1hgXEyWMOvm1MiQ7DX0yatsRAqISxYNtJ2oHDqfczHsgx0jZTakI0zrKr
gorRv85atvU/PvNzmxbNRQEEtIBYr3cDrN2DyNLz3MbBDHCDsl4lcgyD7ZI+padsprnC3A55I48P
UX7hPh+Fve+uBYJqIXfh2rueXlQXUyI6Xnk7rL9LUgMi2ZXkQUmsiIz6mm36e4V1q2q7nFQSg1AD
1r4fX4KjlOvkU7AfZgdjUFMSjPlv776oZrNLCmF7ShH8lGgqlGa3PZwmue4v3JsCw0fkZFsWQ8fa
jex4JQUJBlgRb1RYcCEkBlnBlIMFq4ZDnpuffKgcEsHTUC6WFBLS4DZrl+aDnLd0GFMdW8B/7/D/
442+tfnnf/H9j6KccJaF7cm3/9yuHlb/Jf/Gv3/i7c//8zNK0vL1Z/Ty4U9df1o/nv7Am3+V4/7r
c3kv7cubb1Z5G7XTffdaTw+vTZe2x0+AQlf+5P/1D//2evxXHqfy9R9/vPwk7sCLmraOfrR//OuP
dj//8cdRvy1Vw//x+zH+9QM3Lxl/d/8//50n//PfZZQHZ//m60vTohQ2/05FmioFQiX20ITC/PG3
4fX4J/rfBeJkgSxX50GljPDH3+DEteE//jCdv+OHUOlD6Lw7LoWVP/5GWPvxj6y/sy9WpWiESifS
Tu2P//2Ed78ev1837rxu2ZBP4ZunFG4tKaRs/Gj2kRF/skwdaafMoxIpy6mOd40r39R2dpdg1Ymc
icK7yDZfrbA8JIplrBpzyFb49x5qYRFh0cxMIKQuK5iwKcolKzuCzR6UubFMC9tZ6lG4HgQGL9HQ
wY0aiBd6KPkxzl0fTJDwrfgGiT4qjGmD04ReXquXV04EBTvHxNvqySPcZirppRfUyaF2VAgtvFbs
W/y1ppcl9Y/4gYtPMJoovVIzPvVNs6xCuA6/3dh/XbY38m46F6cXykQfxXyu0ekmmu10+cbrPJus
TpwlKI075LTlN6McqkUfvfjqoG469FJrrW4ObWkg+2+dzIPDh9BdtctVnBPsmKj+njNAk2gPj7Hr
11xklGmlom3msH5RwQ7sUEWgRu0zdzfHg7ZFxJODQRiXjpiuY23YZkbnszzucRqKHmJGXXuDFlCU
gWal4EtAOmUznhUA2BFJKUuQPz+HyaJXgjjONWsVAcic3PDU3TVmkLIRawm8LCrFa1sDKJOdbFsF
KLvbQ8YbJvE6iYzdbuRZETsGd9i0uzD3G3DmIwFak/Zc6nrBIkcblgg5mj1BYZuIc1iqFTjbuq20
JbCJdGWX0JDq0U5WfU5xWqsJ5XGTLPA6f3ww6fJ4Ys6TlUhGPJzw+bxSBarqPgVNiTPOX8cNmTO+
9iVRcdSC8IPvM2MKpe2dpMSLtgb/FDLjERS59m1ITDSuc+QNNe++GKyOxAqyM1zCCcwMXpjvEEXh
TDLXnkCipQWXBaWfel0bE0bb1m/Whq5YawtcM48ufe4k0TMS23R1Xze2vpQY2lXoJl+EAru9MOJ8
P4AeWvhQJndx69zr8G7avIg+NYYY8NVDFAd6swlqTNVYqcZF6l6NAp/tAKNxZaVjnBPGGoW7eCbS
Obed2KtK31yMNixkW1ER0cxkrsLLBJMGaifs7WVvGURNjMFyyvt+JWZ7q/RQSt0RRn4Iq7Keu3DZ
Nto6sqNbUwzGt7gMcGwSX4lZZlipdQfHOoPYFA2jtrTsho9D/pBHi9G906JwmQ1uu2yFM12l7UyM
FtbllVGSdNHOQXkAUQgpX39Nxo4Mr2SNkxavra3cVGP12Rrtx77MYEOEORE18ZCvcpNnmVrECCGL
L3HmLKOAFyfQWhL0ms+RgjLJqHAHGk6/0WER7xtLHfYlGqjZVCBhg/cpxLQDh/ezVaJ9nrvkZgXs
EcvJfFIQcO6Vrjce2poQLdMhAI/qEuvfqBuXvR1bS9R84EhR2e0xetn6htj2du2QRQxPXt07k5bd
Zcn3HLrAtT7wLhVmPK4UKGP0/tO1jHeitvzFzkz4H/H4lLO/h1BXH9qIyJWxLvez/EIYBWHs8YTN
SFmrXdDQPyIUA66KZxa6uYL285Rzlv6YXkN+MZYN6JURfN4ybmxtqaGG302+5qx0s/EXKZxLgJv4
amdCv7YiLO5C6luoHnygrq54ivpKWZt++CdwdUEMjolq3arV/TCWiI6crl52WVSxnW3Ta9Uf2eT2
Ma8HEStXtpZ+UvOs2Wdh9ICTeNU5Uf/ZiDpi0ez5lo1E4WnRs2aAPiLAN1+G49guawc6Cub86c4g
vgTKyic82Drw3QkTNUzJa1Nkr35YUkcqlD9dVLSczYxrUNM3uW7t5xnsipIrw3pMimAb1XZF9uEE
XE3DIhNqbreO/AkYahVsyQf1lyaYwgKUirVUoibFjpsfAj9r1r0ZqR68y++TGdfLNNBiKHCBCi1C
SbZ+VERLNvXpXWUM3MmMKshII7ILTUhaYNiISfGvejWyb7rSeS2CqNqJdqzv6HD2NN6raImMXLvK
ug6CkKVeQaDvd7ZV7wZ4ggM8nm3Wm/a95eY3MkmPUSsgmaQxPykgPz3AS9ZNlhfXaL4Swpva6D6f
tPDeDRP9KgodXEj8wjVaLI6R8ejXhrJQUf/tK1VF1BqX0Zq447sqbborAYxsOZjG94T1/TUtb5Kb
msFao4Al8EEkXxOrrh+KrqMzSQdiquqelEwHKVNOeIkQwYPTDNiqa+W6NYjaiQD/2J2dosqoibLw
ycI1k42S24lnK6G+9tl8UVYuNw5lBPobI/FvYQD5DKCUq9Hn1CaI4IY6QXFigp7LaDUKpYd5aHjZ
sK2tfrwLi4k5QDLrleq7SnKe50uk2WAb41IvJko6jT8tBmKfFhGuuNJM1FstZqgY5sr+Hqv1eqj1
+qEMko1mt6DmRT85hz6HMUl7Z94WYbdsqwmarBo10sd23+f8NsJWsWpIr0syRfuWtAYF3y4/dJae
Hwb55fgtQdmmV+TjsKigCO9VwR7w+CUibCSK1fHByOZ7wdywwazsbBvSfrPY0pcBjvQbu1C/2X36
aM3WcG/k/d3Xoda0g07c2orZGTBkXG98o9DvralooA52jw3sExx4lfpJxPlnpDsYION6JGxEHxY6
lMmHaR3maJ67wrS/jNXzMIu9yML4c5YD3q76/HMWBOkhdYccsVJEylEI73Fu5YMYlq4nykTxOi12
2emXK1KleuSM1a1p9QWAot6bRaBfu98IFyuSGRR7SUZmPXlCUZpDKkn6MYNnYo1bHSLuuspglnBr
lmPQqBAev5v+mG3YyfMB/WhXd0B5jA6Cazcma1dTHtK8Bv1TMxoTcrnp1F1l+Oo6VLifhN2TyxPH
NuVXVXJjTYoNbbRUtHgkOYecKyR/i5nIOfgT47h2/ZfRr7SdIeINaKZgrQB7JdhSbKryJmxh8mdq
Ny+01rgbuBArRfHpTaUd4H/JmI5JQ9QmGpGGpuyDMHvMgDRtqJTs0thf9nMvPHh3LusBklwy4NVe
OCFkppAS37hdsUqa0Ti0uvuZoBWbRDzlYTRA6iXqyBqK0X3BRgLhTX5vFK1x0KuxXmVGvotKjbl2
7HkCSD/i2/hOY6F1mOcczpR24yOot8tpuiE0bgaL40w3Zgu0Tu9mk95dmO4iAwRWWmyc2a2vutat
b45fijyMrwAq75Mx+Nlmir4XYdVu21p9pawKsy5nFdjk05XTLaprtzRUKCMDy4GGeaDtE2iQNPUW
4xzpoO2CbN/bCrcj5SJpRJ7Jw89t7exKrb5uCztZJsqsfTJwmKuAxb4QNlMMpFpafn+r8zozJwXf
W12Ptq0dYOyx3WKljyMYqgy9umop1bpxUyqcftruU2KllmVDCELfaNl2zrQH0w8Agzezsi07AipL
xiCInvsKZrxnwfdcT+oE1wlpCQ2tbmN3uTcVCjTByaoWRRwma8h5zaJqWOElTPggxBJCEUKIpgPR
digwtGQ761xLvRQEr06+vq212bodk507NelGSeifdvUXp7KH59gw9tqcDzedIT4jcrI25ug/xSrx
8qFL1JnwAYZSrsHm4Fr+lZO2AfLBcaO5Ps9Smbl3Kg/joucxWPNO99sEsv+maaM/EYzGwMcyouxC
FQRtM+qeO8fhg6vyBptUus2htxHq0DOf64x8pO5Lbff3sVZKOwNBvjELZPxN+cGFZtqb8OxSlrG9
o6arLBi1NWRGuBnBfF0WRbfTvhRRiiQD5ksFOWVDU5GL0q+mlEaf4yrswOLOuQ4bELJ93Szzdgy3
gIf6X8Qj5u9Gzn5r0ZGy24jn0M5Ib4ossjS64asRq84nc8oozDtzzCZQcbdDkKwLMjBXLnGnizHM
sjvLAYEzVuY6He0be2CQ7wXhxtOkvSjUIR1lJmENtMsQJem+Qiu0m+HS8F7oNWuN0Vr4cewVDksU
KDTi0AVFuu4GuhMoS0cm5AUFPAU6atIt4IcSChQbPchc8GkD89wwTNNGzaPx8P/YO4/lyrEsy34R
wqDF9OHhaWrpnMBcQmtxAXxP/Un/WK/rkVVFf2SSllk1abMeJCMzIj1AABdXnLP3XpYhTk7LJmY0
cBYrcdFcNxRiQOV67ooEFtxB8bw3Z4Uo8ilgd8gLckgY0qKaLIy8NW964vR8u+UwVKkk+WTDth7I
REynOD4u1A854d6FYOGEKg5VIS5DlJ9+ofbGvd1TY87GjDeqLHdNiyyuEaaziWSaLvE7YcWu3m30
aFu4wjzk0XKTAluiuU2cxGTnp98/wiHh5SKiDH7/z5FcPUQwCuRoxSJiIq97Qi0Jwy2X02A17pHk
bMlGC0lxSmJ2fTMG017Lv+VZOa61r20i3EtS+M0uSgMnJFc+0ebFH41bNJSAKitfFxxDqE/mrrLv
3PpGHTj1EFFX74dOojvaGYAujyRLdyR/6kSzuHelyCjYZmzEjIk4SSeu13ld1Eeob98diWv1ZNrh
kOVXcwwypofmcKraCYaCViUBW1E860b8hVM8mXg/4uGYFm3FuNpoRsGhBnnAqlz6XxMSLGwcg+0T
6PPU1W0ThCl6XlgFN+TXKL5F74lYfAH5zCKFmV2OnJF24ERgi0U7o3f2cZ8iSK5ZcRIEiPkoBrgc
0KLKDoAgNDrqsuR32xE016bPib53bHDH+n2zyFMrKqqgAI3a8cidL+2oPejOnOwgtPhOgZC2atka
MCqbHaChbrFOGnHQ69orwXETqawkI6EuKgylhfAmp2K7oA2BHpL1FpXZfiYAcnIUkyZXg0XQ0STp
LiX8qdp6DhbpyarayyqkHL4h7dEDpnYTtWihTFIAjsAxiDvhiGymfQJK3IMmp0TFNgrn8bBUF8r0
vQpLf+wElW7QTm1uheulnv16IUmq3DKTj9s6NBkuiDaRWx2iPgE+MdEMq91q2LTDsDZ6XZwUb5gC
nQ+AbCflcfSoZ2g00IKFcK4tQFimzHApVtVQP4ypx2yXoAnk/T7kMrcrRIyaFba+jkyxJdBDYbEP
DxFnAt/0ri0RfROx8IJYpukukEg3uRZJSxTSSd29ZS+VBK0Ocs7yAAoR9/eizF13SJLxxhaD1Lol
iPf4Zuq6yAMtJWmTxv6+UpqvuI/d1aBY5hruTHlK5FmfrDu6L5mIcIG5L9Y0ldum41vTiXebkujW
jpSnWgDHboTj2wtEbHVcjq2tHCfLggig+v1Yg+DS7B9uorjHclB/jYB0IKTM7gXFAvafUX8siGRY
KXRr1paMlmzMujlkWvJ3j+H/V2Y/rMyqsub/zyuzR3aSX9vzouzvP/SPoqxDfVVqWKWUksOM/t9F
Wesv1LyUax0mDhdnMSXgV0VZ6WLHeCBttZpU4f93UVZ6bSnnmjphC/hX/pWi7NsGhiXVnRhBXM1w
3DdNM9pwbRr2Vr4eieAi7BUulugfOhDHVqesq2nchuhOFZKsVxnUX84FK10rr9vkx6un9k7Z823N
k98DWQo1apcoB/WsqVQMnIb0ht+DKkiQph71MuqyUltXe59I+nisf9ah5S2/upTJP3/VK5tmLyfE
iUsNzWM3OJf9bO7qpUPuRSOEEDzUvf7HN/f+FWmS2jRn0LbJf/7qiknboSK27ZxAwOF3SzASFUnN
ik8N4lqLjNsy/swh8O6LpQxLU4iqOz1IWY1/dc3Y4HnmFDHXlkkdb1Ydv8WHnyAUZe5adokTH4UQ
T5QJp7Lb6613iD4Vpryp+POkX/8OZ/fdJhTqXPk7JMQpq9gR0ogmFJ7TJFKvNNfdffyY3xtDOp8S
XxLD6E0zro+pImSNyeWm8HbuKdKF2q1DXSexPosEeO+Noi6i8+2Q/WKcK97ChOzGCETvuraWrdVr
fgNQetGP5QRwgZ06q+v245uTOoo/uicWvkHb0w0LsyNv9ewDqTxv0Aq1ofheJWkQ5ulDU0PnmmcI
lAnBzNGinZY4vMyoOfw98f/RkfuzJfHOtTXcJMw2MjzrXFYzLV281KmRrB0UVCTzHpbauNXz+cJJ
ZUC8tSWk8BqOam98Jql4K7bntpFzIKjnpRrMn38O49CpwkZLrWTdWupRVD+W1DqpTnajtwlboUp9
9OKHIgKoMtcDO2NyEks3Oi2mAxTHcG9D0GBCu1VhYyMZ+DYBZ6/NF2CVMbsIIAkERBekUKf1cK9V
8TPi1p+dA6pb90oK2Dn0cSW+86J5K3cR+GZ3sser2tNNPXSfTBJvdWvyVm2UK2T02TTvzr7YxRME
MVNCZyp2ftC+uaz6aCtacZlp2KrQ80BhmDapVe+iorv7eHS9lTn/vjg6PZYcXF/nQj0tpSEnVDdZ
G017ajL3S9nl1ChwdCGGj1YxUaywTw4F+1h7mbZd3W0+/g3eG980BdEUsKyxfp6N75D4X63qiCsS
3uRxVO0JIXeo/4Ie0smwoWxIHiwtE7DpTb18MsLfu7iUjGGc5tnzlf05ysquhxtn8+gzwt9b57bn
9lTgDcugrHAZVgqn8/iz3Kh3L0ognImCRoojz2bHErmGo5BNTM2HKSvmr7GyU42fTlP5C5EwdXhb
mconcrQ34g3eM34KbNJMkxxupZzo1bKgzbFLiXXiU67z9Wy0T/Rl1kqvfjJbvZ2KuQwXoefIRd7k
vtHuGOnEsgWdOQnXdrfny9vIbpsxxN8/HjjvfjeWih0B1SWT/28j56tbGpY6zsnYTdj7E5whjO1U
zDc2M1XVMlul7V05Co5c4Y3blp9k7Pz2Xp3PyvLYR0wjwwfL5J+PU41ajo8AKmhMUs2jByg076qi
4rCiw/7dJuhCKLqfx/GTYg236WaI+63VJPe1AxzOy34iDoSiZkKMLNWVilxLjoG6jA+0CdJVW+cP
lTu8ZBfd7AXmROx4SCNSswVnzOSLau7R+f1EhfU81LSe+uTQezlZqg9eXPhVrz96HIc1Rb82u+pa
KNmLGnU3fevd07E7wkvwRdjv0qnEWutse7IHdRdfB9TKH2Hl/Ko7i2bTeIp6caFl/RNS2x/4sjcT
f8gW7o0V8vdZBMylOeWQQBymrFmJsM+3+7QkuRbuEOFw4Q7/Xc73Y9xRYANOpDffW3Na63Z6JxTg
eR8Ph/e+Kgt9ksUukiQq92x3J/QypM7AVzXozFuz6dxVXfzdC4wuv3ArGuQcqtyi/WQgvI0I4rsi
qpPtgE48Fxq0PwdCkdgTaNSBy4LRsdJln8E5U0Py74nlol9+yojvBfSxWQAzpmHqhyFRsxTUWzid
RIT/GxPa61/nbELT1KmLLFska5UQ1nHAq9hLabqzg3C7NOFzCeghN5T9x8/+7X7vz4dwNocjChKa
U3LVAuW1nVVBadBAaLtt1xYk/3+Wg/R2E/bn5c5fdSRsswNxtc5Jm7WxIelLstfDbF0J4XdEvLiU
oP9nd3j2vU8pMofFHlkmuUxr6ldNEh5H+p8D8pGo/Gxd+uyBymn21dQ2Z3YX00FHFBFTdiPoERHv
Wjh03Zp9FH8WvPBPBjE5XnIzwEHl7IE2bDZgoffIGVwRzMsOKA2nPoKhvcbve2UTc8kZbrPaXRmA
zSthrzrLW7tQczrI2B8/6re5AL8/KbbYzK8Eaxpnz9pSZ92SHRxJ71hLb06k6muyri8oS26RF5GX
QQUIwC82egWCSIUKRUafoMCTb0JNv4xT8PHv9O7kAsD6P3+ls/ehpY2YtYWvPNcX0u8rPxs7fwbV
SaVxrVYgwFUKy4nyyd7o3WHgqOzOOHPYJDb9OQwWewKsUbBoR5HzoFfEs9sQYqqovYFw/Twb6r+x
SSAg97+uJ3+fV8MOxnSCUoxhV5vmo0WafZNkF9H4/PHDlO/vzdr56ipn+5+szBSMc9xVnsHAmDpf
ncFI2J/5p9+/jGmQgIdB2jw/fBOFz65PRaOjuc23UHGgihrGVYSu5uPbeStEZbxy6CQ02UN9zHHp
z6fmupy0e5M9jxhUMgH2Q0/TwLGOujFf19i9JqTxqGG13kEp3X4y9Wra23wZtHsGGnDLdGVw9Hkm
AHlOYaFYKR42A2y7Rf+jU1C8J026BFELN8GoNJhecMwCMgu3mvCApXoeRPdcZ60qS3GI2nofuahP
ioLmhZvVD7ht630OLXYduxx/0MACHdDteWtLGVzU1Os2aYZDF9GsKJuWCLRkuMzTCDku/65JE/0q
78p8a7f9LmuID0hcL/fnLqVT4dj7ip4wgSjKk85+9Ci0/JLqZnyxeEa1jXvjphc5HKK+hImCxHUd
m3TnIINXe3dGxB07fAoEF9M7zeg1TDVuaddcfHWxvG1RhcBo3AlPZlkck3GcAxB+/b7kDO318Qw+
UFWDdqbZQeXAJPoE2Uzu2ehZ7F8cOpYrkce0MmIiRjoadAH5WRAJkqo4qCL91uIcJI6KeAHy81tf
yzvTd42l2y1K48/0E0/KFF1OaUcO6bjQNcrzp7zloaV5OO9Ml/wcIwAIF69VEjfWiD5OqKG8oz1H
VqAZDJahdip/NCGQDFNDyXeGH6hP1lGRlXldz4A9NgZxMvp6EbVY2d0w7Bp9+eEoXhd4cbLsyXa+
polL98Ba7uuwuDVq6xHjwgIsZjhFZZltKB+VvI5TMhYvpUXbORMd5IJwW5k6RXwYDJUjxtXYKRe5
m32DzA7RppL8VOu7F9YjmBAkGnFbPIneCVya+7GqQBrLpkuxyGVjRFo0Ne19CnsZqGyhMR7aYaXp
UQU/DgpxXCY/psnRyZcSX3UFqmtSSQe1psw+CpiXck4R5OWIQIn1CqLUdVdjxqnCroyHNgIy4Dgv
zcLpAn0WD8HQ1nVFR7/3By+8Ak54MMaCvDZ7pVTNo2H00KDd/DjG6deaj3kFDuyur0m+0jvaacBF
SoW4k++Dpvr6IE7z0G/nOb0y8Q7IPKKpG3Z2DFlTUwiwg25ajUBpLWVCLmABzkrs9KZp0QAVSXgp
0uWEEZF0vwH6rwU5lW7nvTuRbxeCg0J5V6GQR98hFYf6oWaI4lN9RFX22IztVQvnaaXMc4Bt6Jdc
s30nLMeVmd6EnRgkLZxwZ3Gv9d1jrZU/kadv9SJ5cd3xV19+ZY+96RzBAm7sS5Yrzb4iDwGuiS+3
p5Oeb2jDgsrYyH3Fgo9DY9OspjHU7sL+Xoe5uYr77Dh1+zERyG0Kv4+KGzNJ75CUUbF5RGGyjxft
W7IM2YoIqj1ovQ29h5s+uXba6Fs8jJdGOW9aF+R43w2HQc+vk1rsMjs7Fm23Q/m5IuRANceD7j4j
XvblKu+WzkoJ602jhtLAuV5cfT9V4qoeu7txqS6JpznmRHkJx/5SJzxJ2b5TZWQXj8NV7Eu+mJcy
rE4xRR/ADbG/QO2xo+HLvB2KlNFjmJcu5aM1kN2nDGAtReCD5yqrJNRZxQWIXq2lJw84cD3YFexd
jm8ehBzDa7ddBh2uhwNuObetOdbbQijDStd/emo5IPcUaEy9n9a8PPSO+EbLlADt5EfYmDf85zpq
K871NdKaxg2mauiCRJ3UTQKATpuS+SaL0y3cyWHrFT2m2RoALmynKyUur8mtLuXBhbSRItmB5EkI
2HRWWdvQqxNpdKuG5U+kNB7QeDRYGY5iApW0J5KX4q3dLC2VFEo6SzxWmzgROkDKFPC1Ex8yMmmP
PcN/FmF6H0fob+5E6oEtKZQgcrVkoyfzvuxBpQCpepjd6hJlF873ApbHSIx8BQ2qNAHSNIp6JWW+
kWMVJ2o8zVq5G1V9eTK3g51Fd/N8ldPX8GtRjxfk0xJWAO8vYa5ruj48psts+NSm8kMbQoBpQovJ
wokhNNcjkA7iHROlyIEDR/lB6cyTvZT5DtO6s88T7a5ROOzGteh9QjdAsHgQxKJY11fdSNx57eG+
zKtyT5nxYaB9bS/VnZ5p82aY0nQjKH4e4aI+aCY2XhvvWJS0p67xnjrXJtug7qBCRS7QMkRNmT2v
01744LRuPVHYhynM+mCKVZgxCF18gMmXqlkN29YOja0ZgdeduY8tIKl8k5NXMzZeBCSU2I4hHvWA
zk+zsolN9bMctE2kD0hm+/k0Vvoe1iUqYn6CO3TCHQd6CJV9uzMAvl0IA2UZ3XFGT6neGuFyhTWu
2xbtFBhIGitv3oVKSkV6LrLLMinaL4q7MbJyD1XFgwc3I1xtFthSkXqhkK8REOI+vxTKrzqTszY4
lkOxhNAf0TEJxfKFY36n2/CznNroMk2uY4evLLpOI/C4MJTgrlgQiZkXxrX5pZg8A01VBh/Mir2N
2XTVhiKfsi7S4qJr6W9WhQaIwTBXpZNsSZRfW6k7HkeHfVN2C/CIcVjVVoEMRGT7bxoIK7BW89dG
A3ed9DZyaEJYWNxtUMYmaBPdfCjHgXeTnsSCmABl/I80qW7cMcx3cUFaT11230Jyo3wwRLT5S840
irAuECYdyyxXrjtr+UEeyRIIsejrQVXjHcirr2YIgDfrngvAOKvcRMYxFHetiFkFi7qiT7v0u1nn
/lE45iNwy9KqrZUpul0SNutxitdk2HzleR91Jzw5jcp8WNZFgJh2r8/110Ixj1NmfFWn6Lqx/Sr3
1LUbzZR7bC32vby+nRfneajy54YT74pEkr0BDwcNc8cACbG1IpPxxGmUUSWKvnccCuJGSNWNPyYv
S5YKtR3Xp+rMFkbQMrAbPthmSFXyZXTvZGctBtnSeHC6ZqEdDQ1IsHLt6mh6ScvidrCbZheX6ves
c9IHW/Bqe71pgyUCXsk6pazHIXEPBqU3OhGjshtNUT83QJp1e6pfxqPzTGyHQYjqNK7sRTXXdh2i
PBUG3T5jREEDCXoOLzpzbA4MWUiDTb3Ru2dD71B192jHi0UDxq0XF4tt3RheGm+8JEf2h4q8HB4y
Y4EbPZYHJub8AIMSdc+9PotuXZKNtKltPbkViKVvB8faqy1hvlqMhqOv0pZRmxhBFioXXawZD1Um
1l1YGpgOhoPQrOwEcjtbT844HmuLgZ55kFxPc2Hkt/OYe0RhZCiiCi3dpTS8/EFBy00CMBumxfTx
nmZXblQa16G9s6GMrFFNsAGd9WSfxfbOHeaf/TD3l06oXdMSG6/JNTtEbnIpCKKy9m6SKDcuV7SW
5dAOS7PPTNoRtqasjUmpL6wGvcfcTP3WNmFbOnChV1TzbsN4elYjJb1UXUWDEG3jLWgBapbGxOpj
RIFq5N+RxJWryBsfw8xTV01kHK0lWme2QOXSMu2wZ93aqd2zX7Y5cre5sm5trdqb9qw/z3HoR3wn
O68gGa6ee7bDdouTYEJ0k6AhDUtneszTob4YWvEEdMg+ZejQTlbLSlnUkhsccydpVd1NtrkzwdY9
aVqYYxxUe5/wDc+ns9bhEImW4+8fIoXDDn43DcpiXFaJyOptMhUPKiv5rrJm/RBpLhjO8GDn99Gi
dD7LJDO8aW6apWhW1rRgdYsBxHmddhoT90vPx3AFy8yFFgkDDgncBYcHezsL0pj0suejKyukX+wk
Z2wXrhB7NzXjNU+Fg38OnaxB/iHMMLweTbVE+jcHVVTNp1CYW50qpwsobzUV5eBb8YFqZM9fS23X
LybTntSK16ZYLVI9zski8V2pKB+ltjyTKvMmq1okQ/a3QSrQFQ8JVIwonZ1wfiyQqZu/Bes0U+hx
ImJHphqtIqlrF1LhPkqte/xb9S7176FUwo82IVVpbsEaRiU/t8uyItuaI6AZ/tLL8tJz059Np3cX
rVTZC7zf68YQdxjNV7VU4jdSkx9Jdb6QOn1NKva15NGQCv4ynK4QYKNQH7XhSUlAmyrKDf329mDM
6Z2p1zmRIABYagUnRCV9AizNzUUovQOTdBFoUaodaosFU1NHPAa58tOeUmWDieehbQxrG0lHwoI1
YZYehcRNm00mfQu6dDA0unCDkNeKAQx/g0hwOrRYHgSOI7+w04tCAqEwRSDzsYIk6b21OTeYZnBO
qFgoRumlIK3fN7ykPljyh8FU6Qz10YnlXgQrhi09GWHxPHhWGuRUw52OFaCU/g1dOjkK6enIs2+O
9HjUmD0c6fqwpP9DAKHewt7BFZJIfwhlFrzHqALZ/KPqi4r5lxlmGvnGsbcCTumt4Eezq2qVnWVU
p1ly0kISPZn/URVWS+Vt2pg3rA4/zBEItAJRdhOnDt4I3FcakJ+baoKBiF9ulYxp7A85HiIOPlPQ
z828t5sMj4rxsKSLd5eofLX5PMZ7+nPTs+nWm6lzhlvkkl9tFmy754l6WMIUt2tPVmjeqVXNfyHS
Op6X9IaQPrwebmM+d4MFOXhyL5o53ilxI3YEiSKsNWv7MAzmQ1Y0FT6Q2p/TzD6GBOA4o8p4tMNH
Z1Y1Ejb5gWmBTVNhdLuS61YiqW9GkSEiEHG5ThUe+TL0+sU0kw00NM/FbLg7/t9VIHD8rNK+nHYd
0OMF9qQwcEQXHvRzgjlJ/tWjXVOo88bgwU9TuBw8KXAna/rOSOCmIJg2tMwJJp2BUEf2qmGxkIHh
OZDdGi044ejkDTurZSrbbYpj4Pj7xwjrMxxQCVI6uKQcaJyavlubzZ1i4hto02w6VGa00VPbkgK5
AgdjxP7YBhQYu9GB5GX1IYpILteWVj1Bj+59Q22NrT7AqHD0Tdgo1qUZ6c+Fbbw4Tped8OqgeiSg
6mR1WX3q23KN45qtF5sMLGixBiA0q30ta/o9T+E5y/VrqikzO4xJvYfvtaw5aqDcncpgwXbmx0l/
PabM2ZH+pVHCPcqgVWmAQK/7PhhD1xf9AQ0jBwQqSpOZVLtstO1NMtvivqDH16TwiLzBsoJWiX/V
bGr7FAxOOKq1jzreoYmOobFY7Geri7YDDRJd1fSVIhCxKiZiBiUtd66CFEUznurZVe5SsN1k4sbV
Rh42SEHE/hTmj6S/Sv3vxnJ6KyhQMgfDUhFWK0oKDkOjXw6EkHQdzEiRkjSR9H2/trRxCDrpjgSQ
9KgMCwlesfYiTI5HhjkTv0tE5pBU+RXKEnppZXciPJNHLn9ksRxViYNqHpHvuhuH2ldGtwTeSs3X
Uq9QtLvsk7NkozZcopi17KXXmI1zjC43TNfiUig1isP0EsZ1wWFmQqxgkYZEYuy0MjlN0HQPt5iD
MDApDjDYruXUnSnT9uMypfG7H/q67orSzMTTq1INdQgxVM9aVfVS1VSkwJN3cyLgS6vW1q2lurxy
d+m8TLfdMDH+G8NYlY0wAkjCHCzNAoF8qbN5q+ML6vKH5Ba9df7gYCik31LxLyLsfk7RmYdjOQRW
S7mqwC0Ocex21u2XsS3B1puzSaFB+1r2iPfxsg9BtTT9vWCi6z033AHiRbQOtbYumWtmCxRjXE8r
1PLtkHuHctw2zRARMZE5O1OmoOUd5NCsqg5Dka3cet7OFYGMdjcfinwyUfc3sx+mxpelqlhulOhY
tVq0ycchYy3Ey+60GJMy2lPMW9s0dq5rUwL13HE59GOarLKkOSnmaF22c/t9MfS7OtVYnZ3lB9Wy
BH1zpBPFSCnVba6HRTYnEv1Ud+sceugGSe28MrngrmZjTTdSYXHp22/pVNSBafRmQJN19ElVH27H
5zg0cJIY3bpScm8T5cZFp6Scodqw2ig6LgpatH5kZ8Tn6BwDkh4XCGXofl3HbABYggFvlWI15uz0
F1V9WATK1Lj1szZivVK9zaC2GxbK7TQ4Lupad9orrpJs4yZBEo9pItetZjV4iGYVr0LgO5QkwevZ
Jp3Vw+JiuJ7TCsP1FKVbomeusN4AUm/jTTKS1s0CbvnWMh28dr8wStYxzLXtHAPSLIp+UzbMPaWC
zDkuhmrXlI26XsyCSE+SHo9TjKN2yuQmVK/3+kSUoNdEgZbl3xY6AjFH1VVXW+bKrQyc0H3VH3CC
3o1F/hOSxQ15mPrJihqO12nsrvVOkRUrF0q7Fd+6g7mOPIkG41S9SWzlHuJEtu0WAQU3bXl9ozP7
fRF/Nft278Ap2Jbe+DQ3A13jpMffXCjzqq6glipqa27VpP1BkYLfpZ21IEQ7woIDG61U8ySoWmSU
bf3I2VM/2GyySAmttlO7GiLbOKKtHNFNh+yZbMH22aL8u1BNCMOo27c1QuCJqXYZCanRaxGu6Sof
mrCLLowuwaTR/8iMvF9rtUFBJYwyEmfHq1Yf491im1DuPbZQhjH6oTpJ4B3WNgGFrK+to0eE9EpE
ShSUbIGbsd/lbl1sQepS6JodfV3WEzJpiuyraDRczjSUndkhJkddxMEkpJODklKAm/OGf6m5z3BQ
mZnunlqyJqDJ9r/GoStPFr4JykjTxq0bbZtr3WXfE/Ok5hulyJpdgSp5ZWRZco0aAjadGmhmBX7b
whgWuwyfwk38Eb/5vnd1cd27y3goMVkZpWmeZAd/dOEnRQpcv9it8QfKj1ZHJBZMPcbMlPlI4bmn
3UDKQIVrrvK2fPOcw7XB2FlVuKxslxNnZiYHHKjdyu676sIlhs0RzRV1guU+0rUnCrQlHl5OVi2V
rxgNCxM2k1LdxfcLPUBy7rCJVaml+aKzpjXcan3rNTQ2sjKh3tG0+9FN9N1gO/1aYMctFM96dJWL
DInfWh9m1+8M2JYEfVtB2OodvtG8XVZzlZdHslVujVjrjxB+DgkubCz5rbLK+wppR6i8qFOMPk3t
qEO2CvXijnFmepsSBe1xSS4izwovPX2b92F80aqdu83M7quSaPj8Yy9wBty3pLVhjNfR+XvI4MVA
QEBoPDq8/Y2i3NaQQP5edP53pePbn5VMu+jOIzv+yAH5fyXTQ+a/Se3JP1eOP/6f/+j6n+23qu9/
ln8IyP/zz/4tINe1v2yK+2QJabZUgkuZ+D9SPcy/WN1J1KCU6hikQP2Xfty2/yJ0T+6eSGjCcyjl
fv/Qj9vGXyYRHBqlHhWxIdE5/4p+XPY0X+8lVA0BO1ViSJsOgoFzEpVQplb15rwIMk3Z6m63BpSy
7/uHVvtMUfY2c05eSocRAHDEUenk/tlelcI1uwNdGQhWWX2imUJF79bIn4nz5pLlVWO0J632h+/K
Uv7+PeZ5eKTa4nt6f9Sm+Hvq1C9x1X179dau/77Zj9WxZ7+YbEC/6paTqkFpACZRIElk7POPylTc
cqp3o7VZX5C89TiR2lrhv//4wm9UAfK6aPhI/iNczjxXeE9u7egZ+UqsF8YViRewFp2HgkNtnv2C
tfL08dXefdOvrnbWrR/neDYyYNsBMuetpS736oJvO4LCTVbyv3opok9+qwaZuMjXPGukR2luVxWV
ysBBxGfG9h5i7E0rA8by6pNkc/khnA1gCBjSmEEyFeqKcz2kHEdiducyyAZanVN8kU45/uT2WDfl
lRn1q3aa7we3P7IGrmmKHTDHfULGkk/uz2/I00meVtEvcnp/I71VS7p0jZWWgVf1LxAP1h36gXRp
njtn2Yh4uZJgko+f8FutAtQP0lGZHaRQDnjpn2MWUYRo+7wtA+EpwYjitdTNJ5mwLR9zJ5RnAayi
Ey9trP4iTeMTfclbyebvy6O3JR7NM98ExuaFuqTUe0pO2d6mMNWdvPRo1ddWQ7xLGQZp4j3Ps7gb
+Hsf3/rbrwYNPW9ah+cnlbdyQLz6Wh07NZPG0gpYefMXurzbvE0VBMbtSY4u1Rt+fHy9N5IhbpWe
ksvExff35it1w2mpptQugrqSzayvVT+g99N2HifAqsd8T92xKJxP5CBvv9Y/r3r2tRZTQ/xczlVd
gCNuYp88QShb764tJf7ETvPeDVo6oijyVh3ypc4eaJdxGp6HsQg4REStIFLDgx6nbfIFGz2bwIEq
Ujt8Rrd87wb5akl3JfaUHOWzOSJ2w4R8GF6jJ4yDxzQkI7lTowhU8VnE5XvfJ7cnA8BV9OHW2aUi
XCVE0U8FmQtFgDwDFwQa/ao8FVW8cTXhC6LlPh40718SLamJNwvV19lal0W2TtD5UgQGGEePzlMl
yxFDvBZ1seP8sLUKe/lXlxNMQghnTVVDyYwLS344rz6MMDGc2NUGFKl0YQksDSbrYKYigJ5L7r/4
RC315v2dXe1sgIq4HcqooiXX2dXRJtBKBhba8xj0YfHJjb15mPJS6N2hZbIP/7se8urGZg8r1BQW
7MJXi2s9jVIb5C17wjp92nvYhD9+d28mGHk5ieiFTio/+LN3F0V92+R5SYhSatxrDmJYU/9mV19K
KyF74bP8zzfqNq5mqy77OJBvgGDOniNBHLMYYK+to8U9mpxY5fP7/KberpPyOmB1LewhrBf22Udg
E2TSODPXCXVvZ5BBQQZbjJO+7y9JFrpqsm6bKMtG4QS60HFOCCD8+LG+mWbOfoGz4Wl3fZYOCo/V
Ni2Yvo8TPRkDDRhB9r5X/upVxFZmt/34om8XqrOrnj1eKH5hHyVctfRyXPCGb2XdPQ0cmpzT8XK2
aNbG/ab7jBv83hhy4Hv/1hISAne2PPdKHePCb0kPydNbGWdqzPpehrdbSZQgAPrsa3xvFDlyZ82b
JdL193bh1SeiT24zZRHI7g7ARue5fsX7VHp79/Hj/OwyZ0uFiyKP4zJTTO2InTCEH5s0L6HxfHyZ
38rgP3ZUvDUsNSy50jKHB+XPqSxXzD4ynY51KEn2U1TvMrU5yNjKVjMvFLICPOrvaa+v5AfjItzT
TM9vvX6fohcj2qPYmaPrsxQg5jN8OStlJrESQ/orqaNrJbtQwR/Z/UQIHbh1FMotcT6S9hQxMmrH
QzBT+jk5mkZUHTmKfbK4vzsq8e+oiDMxa73xOKRpU8SEJ3B/Eaqk5CSjOTNgBScd+8UI9bwgf+DT
qea9eZT9KS48zo1YHc7eXlIRM0I/EnNWM78o9rSST07yvXWKOlUG2TNP/o25lHOlhy8OJzSG5z9f
JHIU4Y4WAyZqPXK3KMe6ubHLEvtSpw2Dqunx45Hz3qrk/l/Ozmw7TmTbol/EGHRBwGuSfaNeVvPC
sC2Jvu/5+jvB595yqXztUeehspyZkkhICCL2XmuueX05x878M+xjtAMnHFWug9RW12aqPYpk2FjO
S0BEw++39KuDiVSGMinLdySXnwaWNk3Kwq6sGQMBMJY+j7CKQ0lQ1XzmUW9FuvenZdWfNjmPsD9d
5KVa1EOosL5IAeNahXY0UoRwfkqrULuAqXLsP7Cpf3k0/9rHzzjuQdeIbxrYRzp3N91MBGaAVmIU
In+86S5nwudLHu72fFHAzIRN/PediyJdyGxuwtRe8VDHw03Y9Lu4RPown6iQgamPXQUBUkfQOa5a
hSSwl6eYQFf6mSsnfgqyAgSutp2Hig4lYdar/8Ud7OeP+OkrR/ttCSW3+YgRtJNGoiYgPtODt2de
xqS9coJuM38V/82J9teB+fStww0yOr4GG5NMdOV3tCMYk8DrwV/KV0OXrOaT7feb/NWtmtU0iGhs
rBjjPu1ohQAkLieHTTIEBr16god5nIfdMBnP5SSucpLnbBjEv98sSvd5PPh8FjgWrD6wqZZJ4evv
Z8GkBYNJ6YNYNgVvil4Slxp+pUy9jsYzVc0XghmuwaDeZxYocqcTwGQU+2PUfcr/1oPVdYfUEeU6
4v8BDsxaMW/DQHlINPWtFzcYZHeT2RRoFJsrK/JIHaNZsvIMgDXh8F3rZjIV+PUVE/tbSADXodKd
wjF/Qgw4bRmrL8XkbQhvXyWhQ96mmn1LMHniw4BXTTe0aOmHB+K1aOrXsm1u46bYNgjl+URNaZdr
Jlq9azW0RdrobjLaL5YXbH0a2mD/6PYqmfHBDMk1FZIm6Ch+LXH+IS+ZVk2Rw6JSq4PZvkb4LOwS
d7RQFTfRGpp8Qr7RY7jJVMf1nMZzrcy+JXNoo1jZXac4zkokKLaVe9MzCQq2vZVQzFe1HR5zhQ6n
ndHLH2RxKEzljvjdj6QmqlZp+wdQROt2hL2P4TFQ1LfKC58hDW+7ATZfac2Z6Bn1cWvoXYQ3eBrz
+rsek8fc3kw9NBhqAPNLZo9rsM9t3+2c5FzFGwOaLaetsSexu0LbbkGtNToOaIdwEQl3CapxFYzV
uy7Ct9Q39wgU+53nFV9EOhirKn4LcyR4gSj4nKK8tgzRrcbhjZXR2dYnQIlnfI0HmWEgdOLhLm26
b6McEYDsMi/tkdXGr94AzTuLqg+tLj6mQryqxCyUiuKg2Hfw2CXy2wBmyI3bm2zI3sbcR82HeC3X
EoRVVUDP1zOQalU4NFJwTZL86qAuUB1DZgwUC0VnRYJk8N2MI8ClBaSc0+ToN00RPYVp8pgYDpkz
gplnASPUh1gTzi54qmrqqpfPRVO9OZz0U4QiS52SflUE3T6xkl0k64c+al/mqLNONDDRjW+hlVy8
yvuWtwPsOYqrNFbtfnwViMA0upV+QX9/lgtmr0pR3Q9o3HqHTG7O2aE9oZAKVoLzDWhWtcqN+EuC
Tklph490Xo+AcdrNGm09BieZ9tN3H5UcvcUaecCsAZ2gWRZm6A7KcAlj71A4uFQq75IkTH+D6mzB
XjUbcZw/MBRFZyVlgFbReU2TiTuKckXzsVrVw3AnM0SXrCVX+ExeNeNKCfm206JFl907dH4kiDBh
P9h66K87W4V8geKejCt/k7bE0Sf9dTqI2y5K8Ttk/pudGk/ADu6DolNXsSVcXcZPdtpfBCL+1os/
RkW7gcD8omEJEUVxrWHXgNkbQolqRue5VNvHurXQ3QzxpXwnk+iDRe9r1XkHE+dFNjaX0IRPmdhb
JxIHeoD9ymvMPau802Q3RJbLw7K5PEDWwKkvneok7M2Ujk+5F961915Svjta9NoWw5f5TzUW9oCg
rh+lEh98dj4KEowz+k76fKO1CJS1KeNylVTJIdXy3o1Lcd/1XPp9v9aL4Kkl4nc5mXJdcHqN8fPU
7xIDVJwch2ZV+OIDNkGrgnrD6EC7LrmbL+zMnEKsKdpN1irfkz7pVi0pU6uob577D7u35Crxyu+R
UUKYnDgV6ik9BrW4ciDgbrsAxpzam6icCzB7rY5mbhhdltcTxunp3jbKM7J9JPcE880y4++IxL6W
gViRwYrCP1TfS71DRHY1u6vSqNrrE81r38m/6TTog6p76YfiQejFsxggcNWa9jGCrRyFB312Dvyb
zxC1Oc9ML0YmtB9CvZuS+I4siQxG1nj4CHMfXXJuIBy08Ud0wdqfsQDZe2joX3qDxl+fD8mqHeNd
YVoXv7be0IgJmgDojxuSV42nsFbelzNJZ9YlI89c9QXwaVldYsVmRtJC+SJdrWpepKC3PHr0+suk
BzkaV6eeT7KCuCdGFNyjuaJPelWg0Ml8GsiYgMJVI0Gs+DlkaMY61O6Hss++l32br0SL13qxYMw3
PWVRBpv1WqkRQ9Jb2vVD/m72496wvCeHi7Kti24NMfqrZio4lC1wcvM9RDQvCTqFdRa9j464DzTf
dmWN3i/QV5FuPuvYrOEj5twoFLwEBiYyq1ojxtkmOnIBFGHulJqIW2SINZhep6yfSnV0zVjCacGW
PCBfAxKDmyLKFa5A0ufUmzqWCVw7aqWNN/UrJxEI3gOAbuKGCqOeztC7+iJltG8qvyOBt5xBwoh1
umy61xNeXi4JNL9Vp74alU1pK7qahuIxcRzqr/6xE/KZas43q8UIIsYHr9PXFaO/Zq+zBp/guJLm
tCt0xhjuqzTRAzNeqVzxWoeilLvSUy7MeyuLyhX8+cfCKCElRd73rlA3Zl49RxPd+wrLToE/DGVX
rhflSmfvr0oHVxBWgNLVwmDcln7Zrmmbp6u49sGWptp97dlvqQPtIqHbbmsWarAYvVmQvJIhrm58
iDrFBO9mZhy7QcXNmMC+x0G0D0oVFps46TdJ713KJN3SK073vWo12y6frhplgOTmG+quzTJXqcxZ
TB1ulFFByC2xnXgWNqveCSDyhdwcc6OwgbDa+arpEQuU9ReQ3igs69xCJXZuMu5gDVjAU9mQxAut
HYOZ/nUcrV1RYDe0m/LOmDRjZ6cKnEq5HzTyeCorE0evnC4pFq51aEOezFGCFzo4nTYAf5DryRle
5DxzbY8mbPI80CRSNsrM5FEPvXkVRqrtxmOOfGf0DaZjpba3+CbyxMCAklVrw8LsZjUTfxGRdjNf
G5E+kNTQEM4T283K0qpgnennslba20KJ11pUZFs7jG+jpLfwzKgbHdF/rofTdTrbwyR3B47uB5zA
BIEdCpAOPUij63tj5NytDQt+ecNxDOsQWiW56ggY8i1K3u96bceujNCzm4oAkzBdh2Gm7Eqdasho
FwSLwhPyFXiTvpGtDVY5eAAnxIMJzSE6jBsgfNNKJuMzpIjTJMoAxr3s3WSyR7euO5By00zHGzM+
oUSOWXAhBqIKtwXMLbcEJslsiYBqa/K3ed1WVLG1BgkBxErr5AyWsTWjqnPhsKSrwODGnOW9uiqm
qthOBbKWdLhv+455kIPmmpu+P3BGlKwE3DKta6b3dAAyJId5kwBX1BGAmczC0746F0X/1YG5Txxa
F2/GyjLRzPIv+xVEMxpONdGvaqooh0zNr3JcLptBGYu1ORCjrWpNRO1WKqG3TiQulbAXJEGkfrsx
rGmPAL5aZZp4sTxwvY7SnuoggHl+HvTCf7GDaBvYFY6PMojcVpBjz5ocHlYWINwzX9Mwyl2vrX2+
xnZtiucmR6OfDoh2tbZI0ZS0wR79KbR09CZpW91XsdhVkY3gbCOfKguzjpV8b/T0lrgN6SoxE3Uz
iR9hfEpcjtiR0K5orqZG6GV8xDsOo2uKnX/5VIoHjxZFJveb9tnyTeEWuo7IC9PGmj3tffGEJhgU
kSWaXWpWz1u4g5x3KJS3vXwYfJjEFMFQc9UF5mnpM7CG3rXOKbUxFM59bzQOEFtvoiDHBjZzJ+1J
BwG5kVPGB523GLbmHmQ0rtVMfvFhlTMt8vfSS1AKDdhpfMaZFdLU+14yp4qZBySoqQ6pD7s/Ml9a
zz6qnvBch09FdAE41JrU43D0D4wk/bpXy3hjxsGzVnNoHBrwmwjDnYbgZ42ThUkLbDLbG9+YnIO4
tPzcLUOz2AwWerIkR2tfgBBVwnKW7BjkBgowwYaBLn5UbQxG+ZXlh49BnWuwNzA1VsPBqdVX04ye
0czeAhrVdzEZpk07fQESwTlZdgYh2ZfQnoEpE9D8ocB1qL1FCaROq0wJwvBTezuVaDFbllYotlgp
FkZqwMH1EMAJ3MNJsGtgbLj2LIZVgo4CnJtK+aWJB6DmBZiioeLi5wifyzG5MsbxXAWAdTFDf/h1
c2V63LgmlblS2pFZoDZc+wG67TTuD/jV2b1Q0zZlVRFiN4bHIJse61Q70bq5t6ZxF0jsFzQeQbsZ
M2GkHFaWIjFukzjWFwVe1qLLSCByyFtQ7Cszre6yitquiYyQHMZmVyrvIhH5fgzD72QMsGI0CQKy
dQ6I1TXkcuRICdt+tm7aMeEXJABsZYkHopoafWtNU7W21S5dE2nI7NjR5oQI0glCEC+bUOJopf1s
ruuGb8uK3gwuD3JrVhFuBJw3XISU4XbqDFbyM5iuDkPYbuokSSVBvVfKYs+0RSc5A6USLll97dT+
nuPXuFpkXgwdwxkVhievsGhTo6VyJzida1WOxRYlsrZWE5Jh4sQRm6BMyEUW4rHLkJbyOQIH2ih2
zk1j1yXYEENdi6z+Qqypz2rQCdyyt0rEdskmDztrk3YBIHl8uL057OgAFG7m2/qW2RkcAEKQhWLt
s/6tahRvO5QxKNKScgCQ5nEDrGdTZV6yNXP/zuyar17mQfXEMLwfMo3lo3xVJgshpxq9oSPdFi2U
cLrtnaviFMBMHm9rXbwpDo71urfJlsBKTyiO6cHAna7xvCH2RGXuBrBG8fP7Xyn1WKtMr7w1erJL
oRrRzs67F5uggq3VOg+mWuPhDyaEaE558EhqSSwZHUOgqj3a1nNitm6tts4+aK2vfWbsEr92AV4Y
6OrbN77ucpNV8YTvJ0pcOUUaFfRp3FAUMVzb75w99dqPRMF1DIHD3sIJqaPKO5H0eOpKLzrDuoap
bTIzGiKX0SZLisLVcW+vGjXn6opyEOSVvUrHMlhr2rzMl9xu0gBxTQ2DfyhfGc+CLNfcKAHkM3SZ
Clhhp8oqv4KWAsw3fvdqpdiGIeuBLIPfzySPIxzjgcBFj4U1UFcjlmhN2F8ifTON4Z1adc3WU2zB
bdPnxJpltl50H9f90dnXQiVGQb6LOcQkCnSsGdExS7XLxHIhMfWt5njdbrKqbzVKvNwfAZrnCV+h
Jy6KAXpxqoZ0S3YN06uOXFwzc/CsNqwiVNPFM4isvSu+SlG9T3jmVl7X2Cs7UL7lHZHS2jvFFTTB
Fuw5NOx6X2HKtotXxNMMMt0oWEITPA/osdxw18akligr5LbPQaPO0zOr25mxItl1/XEq4aQEffJY
YSlbT4ZyF5nxNw3hH8Se9tyoeP2H4a3pg+fOLjE9jRN6VdrdY1d/UViIjFJdRbhOwWWnWCAq7EFe
VG6aSDHdtkhcP0YKbhgTgS8e1Q45WF/S7DnVCSqoMwojeTUeCiNOd0JRR9b8003rqbe9VB5yJz9p
BVBpSxlRXDvJXRO3pzZGacmAeyM9/Tgm49Gz5lA1o8vcWGcVoSlEAI2YxlIvvrGLMHKjdlAZYPnW
VZKqPSG9rUwsfjrmniSVe1hLNuRuDzuHvW2y6rqO1StvtvhQZnNbHQtLrcl+rSHHn/zyC4ADrKX+
RlpYCYrC61Axs/iSypM/aBZjMJrbpr8yg+6gxeN6Av+xCooRO0r5pLTB/EU67+03TBJEwqSZuTJq
ihmlmb9XtTptkG8NqyaFcR/XW03FG5bICPOUFWyUimGpCQy3GN9NybKuHmyTGbt9JWYfa611vts7
9ttM5OmE/1FLbORtQUstcpha8t8wS7T4pdvlIffyD6PJtGMT5+LHS4bCvLCrtKvlJT0Q5L2Aevnr
d/C2BuepSR/AxB8xFns3xcTJ6+gl7iJLhMeeOoqDG/bM2Of/eIjBQZwJt/jPa389Xf61/BwLQOJX
TdwQ/+/v/vXDLRqWYwF50pdmfGnr64Kr+7I8tLGhXPTcoLLTIvxFvDWWOwTaaHz/+iEM2NlW7Qpj
9eMnf7zvFX5KBNOcTjrFrFlC1lwlqUk/fmb5baKnlEvUVPlWh3H6019cNrv8CNKa7ILrNmprLT5F
OnSQ1MkKKNf/+xFRHpjbsuf6SB1E7k7hM3WzOvsF2/s7odDYpuzGvsqyYGI1xOvQSFIQOEZ2yarE
v1cr887jtvnSgsbZNPQODqMxqE9gqFbL61ZRVztu4+GuzGpajqxL98SzaNedYZ1NWdQnX2REbOj4
X68i7bbp+rNd+8UKsIZ98GBXXC0PfqRDjMchswMAoeK2kJxeYRRuCHYYXjPWiIGa5t9zvX0uNGce
GxQHvU/j3cDm9G6MxhLbnhGBCTJR2GkZsjaI+13uFAhz2tDNRdntK3QYK774m6F01NsgT9XbEK35
QbE4cq3VE/5kRefY8NRLOj9kqPUuKUwddPKqv/nxxjiYHPBmUxt6stEJNZwjqqod4WCYBzqcxZih
MKn4wMDm9LQ2NKw7qaXBfmjtFv5stFX7pjyImjWFE/jexqzG4pBppLyEUDJIhIKMZgyasx0mw1/r
nQKpwIjAkWB5nHINRHDD4suj2yo6TyGAxFHyvWZMYsSyiU/AGSkzZmHw2Jr3pWF7X4vRPFS1f7IV
lVjSKilJvEpwqjjeaXkgNuQiBh1F/xikp45h+lTaNa6riuCctPRvaiPDDKbG1Jdy9gaOcP8wGHm8
UkKRulXOSFEL0T0mKjf/7dQb1lZAU3ZlIv2TauHB9r2qXqV1c9uHk7nDbdedE8BE48S4m4cSqgtx
DhlNkd086T7UkXEf1o2kqDXnygrVWSuaT1hIDDSpgJ28Wp7+eDAmlHPzu6TzcIcqa9Vl3e5c8Es7
l8LcVVItLz9emaBxzIt63gyskWoWUBe4mC2pKzQ/mWjZ91XRNrBRLOcYpJq8dyJrYmID+cezc3kP
oV+9MVOJhYQ3l19ImgGxa5qdl5cMo1S3JPXR45z/Ws9tghEj+vHmj7/IDbBMo+myPBuq2tiYaqP/
+IsResBLN9oPy5ucIh+0fDSQPMEbFWrjRD8eZ3Vujqdaz96XZ6Od2ndKyX1ZSewaCS4/IdQkuUr8
9ry8ubyUKhOFChOAyPI0yhz/1k9ZnpUtt7O+CsoNeOaJjAt+v1RaeWeOz0ZU6vvOmsv68yir/P0h
06oW2JikCGQrIwQhgT0Yq3FowToEP+C07XCDVyO6cVQKvdFww6yhv1leDhy6EErgO7vlteVdgX9h
r9HnwJ4rcP4tLxbDOelV/Xp5sjzg8cRJE9nhzupRPgyK4W8nPCa3Th/Em5R57GaYny6vaRpcllbK
cZ2PVhJQFjfAlgwQVsrleVSF0zZVSgH55X9/R0ZpvOtrAuF+/I6Zlvou0FMmH8WTkgqyBoivucAe
+s+/lteqzMz3sKYfP72+/GzUod6g0/JFdl89pW3eil5h6mobpMZN3X1fTvlNWcnoMEQaN+D56fKa
zHNuilb+WGqVdsxqL79ZXqKQCl4jonmwPP3rF4aoOVtD6p2WX19eL0O8jgOedZeWbwgtYP7rfhFs
ZWWjDp+3kNgUTtKcckjX9OpxeSAyRT2O88NfT5d/FZlP+sH/+7ZDQzFI9WG7/HC1/PDyZ5bfWF5c
HriKvk54Vk9pqYAiD7lrO7HuUQ8bonUXeYIpSK3dLA8I/OFMNAWLYytW6o1VMpVtkptJA1/U4Hc8
+uowHk3JIjRjNngriWzs9cG4DjQKRHnsaS9VRV2MlqN+igKfHmUcUVDEp4gD2WofDcwzuPNBCJTI
zHbDkOosIXQ1PprM2My4Si7Lw+Br//nX8lSrh+6UMx0RUR2exjj6z0PVcVhXy/MBN/WJTMjyAGbm
lYYBOWUMIw+pMQiSZtzlCQEevGJGPtlqoj33z+UwDfupzo07tRiNaw+T4NjZOrwHHnCrcwBmxhq9
DNhaKsVXJTfldVh2D63DvaZRNDhfIg3vk8bBRmXa18uztqvhavTwHzwxhvf2/GAk6hprY3mz/ISn
Rd62H9NivbwpxueIFvMZ9HF2USnW7LKxgHY1ZJeok9uiiaerhLCAQwJcE1ybffIpcaxGS1qboowe
VcGCXY6OdUo6Ha8a02qMfpSFaaATTu0t2hPNxhYst9Lvyn09CtLmnK2l0t5UWWUcLSVLCPKWBKN5
GMDCxIlcqVRAUzLfugyDHxI1oV+HvtmfYMi55DpSJSb78vsYG+tOzxwXJlR0qSPuaYptjXtNCylV
9dTd0gqMVd7TwWwdVhuTXkzo7K14J0T9MDGebbkxV6gUxtkwlkc3xgSyJnVq/PpogldMvMMXLe3n
Pkrgn4hBh9fT3gxKOK60dBjP+WSOt0Nq7QNDykf4vNbNoCZnordcwTRmoKJy5Le0o+Dc3ye5ma+N
VgfROx/voNQJ+xpYy+W1S3ot4BVgOZtANgkmiE0QE2U7JNOVx6LowJ1HHJcHlLlPUWoUYLyn8TwY
fJbSVghzy+Jz1cTKTWx0yk1SMvrj0A1AVqlyU0eCkEqR227V9JjxquqMlESd3Z7Qw+Qx57B8tJb9
hRSqvWTRQYlat7cya+SRFBB5hDtUsVgGDRXbqn3paXKuGvrauzgI+g2NoW8QpbxrK1Leu7QtD9ok
jFMb4gLO6PQZjUFpb77gy9HAgm8JSjW5r+1+XP+2IfFFUiaGFKBjKJ/K7dDQ/BGyg30QEYIZJmmD
vpzX9AgKgqILCYbQWkgTU5R/DRoLmnDV9xVWaQFpIJ/hXOgKrpeH5Y2hHLo15bWh1MmKi+L6NHYO
od3O1m688a4JjYP0fXKRvFA5W0atnPUhETtR2e+ax9S1TbQd2SwXRdEoRoj+qsjivTQabV92XniS
ofql15PwnIZ5/NhoJ/QX2UM+P+nD+GCaubxpTDV+DJLoK5AG65LMrBtV0pOAhBWdljcn8L9uMA7G
fvnNRotw0Ovohpa/GjZBsWsgVQEB5e/Si24PlSE5g+ancQUsVgLYA4HHX25H1bxC1/HjMyRKb99C
f5jmApnsnQe9c5yHSXlTRwD1yyvRHN8J5ex6eYuu8LTiFpydaGznjEA0WoZJg6UpRs0/x37ZbQn1
e6c07589HUjRYfmnMb/b1EQGOGqF/MkvPjK/Lnelnb5EQKPXlDX3EX35jb9TJr8GnVIyGHt81Y5T
K9shpfjS1M+Iqa46tW1dIy1MYijjTdmZ8abow8Tl9D+gUiVfC0qAO2m8hG9/k1DDobulO64+NjQW
RHWsmfG5AwP5OpDFpUnHm3KXhE2LNdUGUB5gsxa46nXgaLXGpYjy84qQKpbjOvmDQukf9bL71pOJ
tsHv4EZeQBSCTG5LH0oTIT84tDu8uXyLe7uHAZbrMRXNgqpkVfRXgoha4ZBsi7jxHsHtxUviFtkS
tfQ2AmtYZDhU1eyN/GDOy+wxqe1mXXoG7BnUtCfVFOCPjJE0H4H5Q0H2zKuhrtGGsRlNKIcV++W1
n94es/mqW17tSv2MPVY7+ARkXC0PatzOmKFuw54kSEb+7w1dp+GC0eGNWYSbGbSdTI9+KXZnGIAJ
C1iTyUUhQ0Y2Ay+czppZGyZwUJxupVacPIV1IPgtUKtpf6or5tlIfs0VMc6oXCLvsa/I7IprUhVT
G8a+Vr+OSURbtERd02TTxezldAmNinZyTDmuJVS2AM/w44GOVzMyvAus80SpLG/8eO2vn6nVfKQA
PTwuLy1/M7UUFZ1NQjOw1b6OavO4FDvmNNEq2ZJutgm08piCeVgZZcYiztdr6o7f1LF9VhsmzUbZ
Gi6JYZgg4SloLyxpvoRk4K2GcHgWNdAcT8lu+w6NlGxo96kZuW6h0a1pfzTAWpAuifHOjmuCRWPI
VJY60GT2AncIYS9mEDwNOX5lHT7LginODAHJlywPM3zf9g6/sL3Gdkt5WduC+nwWXvVekuWW1eaO
aEyEXlGfYOulydbp1g5P82zJ/aY1SbonF5V5HJP7dDSvSPOU21oN+jWilxARV0lIKjWLvd61FHlj
chGUN89WuLS0nJJ+Xr4TyfGKNBjCG/4ay9RWOSPCtrk0c4+rGCQBrzDx2yRWZr0Rdcg2o+hI8TD1
iVcNZ4eg50hc69YHDfNNYsAUzcWRFIZdrxbluo2oMRFKqxxbC984oXxQRQpPrkgi3JZBWQF/98Qx
xQtODX3DXnjg2hiTdGI2c9ITCTscyXgfycFCDqVflgfE1PWxgFZT06O9eIrf0V8FLmQjyziD3XpB
b1Hv7DbtSDPpu7OMp2chgQwpie+snNoYjxoYdc7dLNyppPVKTeXSSQbiq6v0+8Rqk6ZD7ay0oAe4
1QQZOm7ugGmWddUqHsrx2DmZWzcMqiIfmvvYOoqaKPBmryX9eF2Sh7yLKpvasqZX3Qp4GMmRZnin
9TPlOu6Kpx4nuJqrT1kcjl+bqefDKzK57m0luApUGlMWs0dUh+VNaMXOQ2l3/SGT5HQjiUhwWJyU
rO7vANAdlZxKZE4Jmr5SCFJSGAxX0/dK9xmylO4lzQ2Gs9B4hIiGfmfy5BPliCKvuHYDPXTrob/g
Hf4u/f6GdGmay61D9HeAPRzYrJXe9Oh5JFPprKII3HvTM3CL62z0IW1K9VH62ZdEeUVtsUuU+sMg
eRmsa3+rTOoDZ9QI4bp+rkWzbkzfzajrSqOk3Gi0CGbbBz9X1mX2ok0FM7xUhUbb29+rMQJ+QsWd
a/22mYFvo3WL0pkgwKmlKTVpjgs1c+bRv6SRl6w08z2AOVjprB1qsPxZy8TA6fKnkKTXRAmuO5NV
5u+For9wVwjV1oliolsmjc9RI4KCURUzMV2E0FPyUERETSL6X3Ts5FP+N1uz1NlaBcf8c7JVP5mg
6BucM41BxHAUs1rn4g8kvsdk1Sn6H4xVv/BYsHN/be6T/SjXg5xZADs3Welt7U/nGBGuTnTu7/fq
n/lSs4HSdkxLgAjGvPpJVxwMU1V3ESw8+mb3Vo1UEqfeudWrUxchm3HszXw4h9i8r2Y/SUXoH/Xa
SuRff/9BfiE2FhqVQBtHJ5Fochah/6RqH43aI1IzBFDJphpHvKSIvsfW29FtOcxiY8Sa3AP/4Cn7
hbQdBrzUgbE78IC0T3vPDMtRRI8DIxLKeWBrRTLdOU2+yWPx7wXcP29qUb7/tINaMAaiNGaHVx8d
lJL+HQFaAX6Ibrx4/XTMwn9rPuSb1fDPkNyCxgRT59+PaBFRDcxjTBez+Uhjid41zsmEIFm0kPOk
vSW87Pff4a8uyJ+3+EkwHuE0oofDrLmRO5QPi2Z/9gPOVwl7+fuN/co9Q7fC1mxc8+zo59wdSt8y
qEyoHNLaG5FNYD395zw4InfkNpRtZmvJhE5gbNI/HFlttsj8XZ/OhYkiXlCMw0f32a2nke2NsiSH
XzhutfARbDRw03gzDPExg503NicvB88xDOtG6W4jEJ+/3/d/Hmi2b2Mp1RAPCUaJv3+1+BosbI9m
tIk060gjZ521I9E87bUsy02EKfL3m/unzVyfByLiUBhlLVP/fKidwQvsWoWUh/D+rqJY36U0sE2P
m0e+jWviq4Ei0UgL+arFv99XghKxeqvkK+KG/jQwNCMwcmoaynIaG1VwqDt7V/flVVtp61Dr/2B2
+cWhJZtBSsn3O5tN56/+p8tU6UQNuGqiwxzph9YjyYkTuLYkrAS5netE//7QIgMRbAxHpvOPrzKO
hdVw9JV1hvPKq9X1YGs3sNznIX9q03Me4F6rxB2LUbdsv/x+6/+0EllsnPQoEzGy/Y/vVc2MKm56
AwZp1G/s6JtXJLt5oxmrvVwfbj3nD7v7z7saGyS/AVctPkWCff5+dAlQNIeGeShfnH+YfOc4Dw3U
hP8wNvxyv37azKdzJkR3RGixJPgyNzaKk539wbpSOgUg+fjGsDe7TH9/JP95IwHqIjHWYuYjzdP5
dNp0TVRqAyLyzUIutwEZsXN2Yd6ZnLG/39SvrkbukTZDD/Ub27I/Xf2a7bFoMXIYUEX20HZfy7x9
mM3edkmIU3pXZNG3iMObI0AbTPlfjH1/2/on7JwOAMVkmudvZj+rp++K7LUtP/oOYlF0O8+JGrs7
otxax2Bz7bja/37vf/XVzsgLg/YpnILPSV0URvyCECQOdBTsZu4SSTeuMIttT+I8X21hdf8WY6Jb
bFCYeFBn0s7nEUEr5ZSHfYq7QOaX2VRbDMHVJORGWNkfNvWLwYdNkTvCF0vamv3J9xRZIQR8Ufgb
YX6bKTTCIgWBMGnPthnq/T+cSL8+lH9t7dMUcwiLmjIY55EGxS4cKBUq9WKkJ/XBVXuyG5I/TPJ+
cc/mWBqkANmLAV3/tIN6oVdZaHVs0u/v0MLskZjuEEit8vFUkf+ecIjjxEAL1v/hvPnlof1py592
Vg4NomOU3wCT6xtqq+uG2dA8rRWl7hoYXH5/mv5qoPt5Rz8NdL1Zormdd3RkONVxAyqjfcKr8oe9
muennyYiOt0VZBqW9T/cnUdyHEu2pvfS8ygL4aEGPUktgIQGSE7CKMDQ0kMv5G2oN9afo8Qlk1mA
1bPuybtllUbeKiAyXBw/fsT3C8pPzkyBVZnzjCxegO7IZrSCB9WdSfj9aETQXxIiEd2pdscPVumf
ik7sCAgCDo1UIFHwRH634jlwyTb0ma4+1o99fmO67XacbzMY20Djrtwi38B1JoNW7xsKyc2Iituk
uDb4v3E4rELvXu8+0p28NOComoLQwu67dBn//p2GsqLSOCyCFfWP22Rotk5BTNrfvj+tl7YMLA80
gIBbCjAivz/FKpo+0x2eEkI6rrqVoheoTt8WyPvSpLH//cddOlWEUiWk9NfH/zk/x8IcdRRHBm9i
w6rNVB2ZDo4JpSIfPOrtqnO+lHCiGT0KYRCrPhtAmKw2PaYdqXwa7M1seqZnY0dcbkcLJqVRG9sZ
d2qiQRF9GrXjkIW3qU3biWY82kl0H/vxSWTQuKuInsKPZvfS7lU91o6tGzoO75ndoCefYlmXesiY
EL3qHa+gCdI0F0ZyU0YfNPheHPVfHnY2EhRGmlNBruKt7zUvX4rCflCTDMr8AythqF/1x6BDpFHT
SxzjHLojItSHEysJ3m69yIOdlLc50V7dpcW3aYRa268G4Adpgi5N1q6h/b3dZ+hHePlvLDUiKeSE
OHy4hP++stsx7EDCW7x0DHqdK4SS0WaEe0Re3n/SxZ36y5PO5tItIYH6sxm8hW3Uk3QzvSlEc/v+
Yy5u1V8eczaLTpa2BqyV4M2x5o1BtBp7pREewK0etWjl2/Hz+4+8uHB8h81jswu4lv4+hiiQdFZJ
PH/l5eI7AIJN4ZRwkuUWmugHK+fShrDp7TVQfVe3+zPLMI9Zpettrq00kuBU3m/0lCYiNkXiuwcY
3x9Zh0uTxsLA53oz+ueQukpQCN3pqbaSYEpp3Wo3bv8jqJprzZ2eC1tdg53VhHUK6A+f+/Ko/F5S
f1CHQNqs3h/nix7wr9/m7ABCbksGc5BoKyXjrI4adVvqAemPtEy/0WTYrnWN0I6o9g3lAe8//9I8
2+jhOtDmdJzhs71iBaHdpJ7GCi6pP3WyOxVqGKMXT2937z/JvjjuRBmAjuEPgrL4fUn5GlqkRjFy
rLXWZ3W4VuO4sxnbgdJXy4nRuco36mRQnBA3mo7ohy9KN0IEyb2frHZD4fV+9CgZrkNnHxjUA/Y9
FONhp37Q4uaV0n+jokKoqGy1gia3+sF16sdCQdixPJmT3lkYpkYPb3Ujo5jZvlV3Ujofb2fpnWKQ
Gl7srvN2VYI8R2zbWpLvpbYQxYFhUgpigE9hLw/dWmFi7NZAiKs4jHGwIUT1we390qZXQZl/DteZ
bamh9tazyXBZzlMAVFwRqWjdXYFarbkOKZv2wQRdMOBAByHggdtRMsm/z0+dFhl6QkpcB+UwFRVW
2JboQxSDcXEdeI7i4dgEoN/WyS9hiTlEqDOXvBgApW3c5XTzmtsgyyn+ng/q1pXCZGB8twGNNtwa
1DR1OINqqrLa/GADXtwAv3ybM+tj56IKGw0HMM0NkJXf1MKAVdMF5Qdm7uJ8er7jAce0zD/AMVmI
Xn0jUBDzCei1SkIGI+6jTlVHlJFd1Y77wXxetKv/hCn6hq0c7l/GObU6wvySN1MB4dmyd2+nhi8B
AJhIQ31w6Krfdn78g4f6O7oRL/7MnTRrn/5kg9UjJ+T4gHioQ0PFhdXU+f0O9acEecL3l+xl6+nz
D1A6fMvzwDCcYi8SszrqdYM22oSa1Ae4PzvbA9lNOY42cP0jXqzcuMTJN+8//vII//X0M9udG97o
9wbHvwq3Tzl5PFaNsgpORWUu7s/7jxPKQp6PsUO4wCSkB7/RPzMJFLRouF740B0GTs7Rrdo5s2wO
tEgHcj3k7S20ia0yiSOiLU027EJPf6SifqWEt5THraBIXqKvLY+2W77thNCDumlhbG4Nt1uV1LCU
JJwUZUpFPtSfx6TcDPYnyOdrih8whnGQ7NXhOPnu1sNwK4hDrR6ahoePX/tCXsfhgga4hbZBNs75
0tJH3Y8CSNgrA3C+gvMpgI4yFgOpKkp39uolBnv6omhPCo2lMGEVcb/3h98yLg2/QfSYoCrfyDzb
UK5W5XOmM/zqqPam/EZBkhrtoAOdIJC0yvN6OXrzXZzTJmY9zkO+04xiq4ZXfVvlE3c9bgZXZwDX
2ynV0YSs1hUlb4iA1bTw60C81MirwSQIXVqC0oJ2Iz6M1V7arRR+YBVUIBou2e+2IRdRBTXWDlYz
tt4og4PQrZ0l5cNEik4ZWrVrQwqT3x/CSxvG8cmIWUBjCXudGQk3x8UqS9N/u5gp+o/PcaruQAFF
poEXfmByL8VoBM6VpcLfHDXnd9wuHowihZmyHpxPNBQcQoiEfTcjB2Hd6LIGSTMe1Clf0P35/pv+
m0dzHeIaYpkQ7H4fYW3s3SEjEYnulNwr6Jp0p62ddDuf6W/4c1t4ByQ/6J6d/nOzxFv/9ehzR4sZ
N9lNKhg2fgVtcphL/4ZuRZqgrj4OUKulcmaUyCHbbAnqGv68bOtGnrYajQk0puMqY/xqHNjAju/m
jwO2an38+SzcE76/QE5YuRa/HGnOCGHc1GwiX074JenoKsjDn1SX0C55UJRJCmqQfQSFaLUfXMEu
rFze8q8nn20YKcLBC3jqWkX7kQ2EzPugezO6GNTEOMEHQf9L5xqAUJXJ4Ab7Z5AA5U4zkLRPrsl5
7GFuIEXm7xEXvJXOvBrQxM0cm45LajPkvPl441x8218ef3bhpNECtbSABh8VQCnpd1IxeSpj7wds
Fjok2/c3ywXXiLclCaAC4eTkzgyrlELO9HSEawRJdzmik/M0r7ktLElzL9VB41H0//4jLxhAHunj
hnGyUHdxNp9OO+VoyTHAvoUBtF9VqCBi1ajQtGZ8MqHHfHypvjSs8OINDB9vie/6+/L1p17PAxvh
QJVRLrUJpcmX3KLRlSY5kekfuAsXTZBv+qwjdbf+I7ZZ2ajFjLzJW3KFXvOVPXrPzRje2dGL4fi7
mA2Uup+jzvwgg3RpPsHAAzvzObPB7f3+nrPoXD+tJ6gq4J6dFEEd3abgJ7se4htnQJVJNz6w9JeM
EKcyD8MzooLmbDpbL0NJtbXidTWN2z6MnpwUEMwUIVxZv/7nKwegnyl4Hkv2/MaMdJREq0hH/bF0
nzonvlGPU2cYmI69a0A7suqdEwYfRKovviFj6dkQ6KkUODs6izmtnSAU8ZqiQ5AZ0Z1tjns7n2gA
D57ef8MLy9Tm9SgmYen45vlF3TET6oA63lCXoDc0+BfEKoN0Q0eXj6PQ3aao4XxwDbsUPrQpOWUn
+qpmxlNr6hfTLulMjwmnsWZsg/o2Vc1MSTPoKO+hzYZ8YTdBt4bJQ3BIKXstUvNr0s7OAm6/sxbV
8IGz9xYkPDtqKIoQQsC6UxneszXs0U2R+1kXrRvP7qlc6oxlnNGOH1YolsQjsiTOYCzHJMs2NvWs
YVh1m26Cs0ZP3f3QaFfpSIkP3Jmt7Y0gBUTV7ErrORvuCgvJSJ16qA1ooQ92nn/hhCR3QuaAk9An
oXG2TOoCWQyQ02BYxilf2k6P+mcwoNBNu9eqKReWaMJbdP3o3HPCQ4ya9TIK6X7PZEavtt9/l5pe
bkrdvE4Q80M++zo0nQFjnFRIwzuP5QwnLkwnsFlo9ij12iXNCs5BcvpS0k5fZ1x9m+2oOYwdhYKJ
CIoVTfrdGrlJzYx/lmODGaoPIoyaTZ/LgGJ9/d6asu84LHedn4KQcPyVrufqOiE+B3TGrIVJTz4N
3Hs/70iI1A3EHupxCwDQ+zYq440dTk+lF3SQM9uE7jmfiiBYOpAW5qUdPERiZDH7BuI5bvLsN95W
s2hSiapjZVG4WOjJC4xu9COd+RBwp1TaxSgDxdYOyLW2y4T7hOicu8qMCVUbX6ceG/5AZH8yM0lb
86CVW+q3D5AK7Mpt1yJm/H3ABKPLAtUyeYXWU/+BxbPZD2frk+1JzM4mzA0j+Wyig8yl0wEFwDU5
FZBE00NB9kq0uATvG4MLttylYobKK5aV8UdYf5o8h57UEpENmX0eIDuVNGIZ2cy9vl4TOf6qB9UH
3s8FU8f9yiIfhx6CYYuzV/Pd3EOvFF0PVYAwxyM0oeoUimJtf5TavPhylhpDYSNdcn5sWDUZ7HJm
EPHvtn0fA84cnpohvxkbGEPAq4YPxR4uvByFDjqBbvqB/rySoFMtU8+Ao69qDkSXXGmNc9Pl9qMo
jIf3p+6Cj+Pr9DNC/SBmYL4F4n4xqXlQtTnMlXwdafFtHu9tA4Zdd01v+Qllv+u50xaDHn3gy114
v98eqv73Xx7qFHR/GjUPdYS868DDALG+suNuUyGP/f77XZg91j/zxqFoE7A8e5QZpnE3eAOiLHoG
82e4n914F9B2RlPbFuGEm0kTHx1TF2IAKkKKthEhLu5RZ2uzCuswwHSnb8oo7Wd7Cp5B0N94YXjw
B1w5w4JVOTyr8gPqMT+//8KXJtTiEuJQLEe06/yMTON0SgInogf7p50kt9EQ38/lC8ZhS6vmRow0
bHv5B3bm0nziJROFxo30KO/6fT4HOWVtbsBLAiqyr7TqWFKVYsfjirb6D5KVF15POYsEeISFj3ye
iweVRmMNhwX31IYIHiKrWb8bsuTWjHp65Pt9qP+MwvTx/UG95CbjNmLbEGHxqUJU7tAvK7Ywo4yS
fmXhUv+k02chihu1KYWU2zBYQD4Ms+6qN9zN+w++MLK/PffM4wn6zBzBSrA97eHYA9ZI6AdddIV9
ZTbyy/vPuuReUadCkZGDZeU/Z9OIeFGLBivueJvBFhnFiUbwA0QcmK8AP2T1I9aNk2n8TGfkpNEk
TlGwYoN9ncL/zlfh3uWaLl6VusWf3YImLSiMcCzpywqj18YUG7BO27ourw3bXdi9C1CieaFBYte7
Nddt50ECcTKSHjnN5oMVd2EKqMfUXd3FobcM/WwKhDchARqyuIdYOyEODnmfPoAOcAwQk/dn4JKx
UiFqC7PPQXNuOAbS3ramNRAigLv0U3vwZucogOQC6McjwueI3Zf3H3kpiuBzXSAu4yLW9ke4LW1M
o5z9Llvrmf5aOBVwOrJZXBTxk/qtlPpzzoZW7zr7FsFk/QPbcfGdXTK7HlR5QlJnO6sxJi91eitb
K8mfqZ+XfZr/VDIVft7TUyRvjfa/MaEEo/71xLMJxYIJKpREtra5/4Wt9ZB0YAlBXCFadf/+6F5a
O1Tbc7cWnANcBX83G7aY9TztWTuF42+I1TyZYb6zx+u5bT4459TePHP1EIX615P+cPXE5IkprNK1
SZOtSyhEb71dgIV6e6H/t4qIL3EaV68/4q//IyQRbZIpOhP37yURjw2s6G+vTfibHOI/f+7vcoiG
/TfajR1VLUvNFmFQfuM/5BCtv72VICnxOHKd2Lx/6SHa7t8IdPGPjWumehpYqv/QQ7SRSlTBec9Q
vHgqMP4TOcQ/9iA2h/ObLUEcmqjv2Y7omxygBTQc5K4hszT7dBrdNQGaGrHeAEwevbH0kInnXwbp
9u+L81cFQqI954uWxIJDoopCNnQYKQr/fXuIbLRHjaz6MqvD4QoqHmG2WX8euTZuES2vHid7o036
c9ZUtCLSZr8dQqiSI4Tmhcyi8skebHLdEHf99Npt689hQzdZmDf1Pqmf4H40yIbXYgUs6EAKdyUB
atUyo8woM3a99IxDnmforpoA+sZZamsXsPJCGwV5/NAvDn6f5TerJM2cO6/hl/mTUa6yuvnugTna
JGXXHtu8dU9eBRi0LD251GhpC6n4y5MbcAdPKYSEAzMaQZ6KzaMwItR+6vrByZBVc4zuW5Frr2NJ
WW+jRMgL1Mhhq46PHvjZzaSkyqtcX88WLI7SPAxomYsKpV2AhgvLDhZ1Hx7y0Pw8JOOzH/a3RePm
9PYjjF6hkN4bib7KIghqTOwIrca85V72qWqmdk+5QwW8BPw+B1GwyJUAe4cSu++11VXXR/HVFHCZ
1Sozveoa54uNgrtWI+XOKUKxY7oGXGhByU27pTmDBxYiJHrX9zq9xvEhdLsB1DZC8YmSjLcSxOMr
VORlRUcszH1w6xVcAkAcqOi2rVzHJip+0MbCKX/uoHrDbNef6VHkUtDr0MmdK8TWZ+pwbiIbiDP/
7ZIuBaSQn8Bh3vqSBSrS4UsXxN/bxn8EJUlPvuyeKGo5tilS1UH8VNe0bVBGky5qs0U52uoe6a8V
Coc4zvQ/B9Yph4cI8AQwQAuw+O1jGotmK3rdVdjYVVmJW8mNegnF3c4XuOFQRZ0cfFntojJczCe3
3mswix5GG8blGMzc+Mdlk+vTJkHyYIe2RP+Yl8A3gUgG+96+b+njSdti3I2Cdt3CohClmCxv13U1
WoLTqhgt87ooaGJK57yAPZpSkDTE1V3u0lHrBXLnRWlFTlM3bt8+NDt4dnrdPnBg7Ou2dY6dDanb
nmC/Uici5sk5GIzpga6egcrCaAen2btWBKkBa/NJkzOAPh/MFxzvFT/XXGWp+0B8orkKuoAECg8G
d3NdSv3rJN3unkz6BvsyQpDro32iAw3UYS48RJr15NZEl6Z62g9RMq77rI5OSZ8QdO29BcU9/t4E
o32XNI2xiKHZhVERbuyeTluj+yGjCZVwMlObfoimPcQJf0HcKDg4VnkV2+E+IK+/kDxqkTsRKJYA
EkGUTz/zQh+WA/f5jeMVJisb1kPY9+I+rAfjUE/2EzeT4VBySdt0GpjS0vlR6dCzzcw5RLOtHQ33
lCbtcGgcWm5CncZ+kcAUKCOkBeRLZLbwvc0S0kStvvMwHsDgj4eGkN2iTgCjaj5gP3dGQWSq7cdm
rF8yVzuZeeqBg03B+gynULNf7RlNlTmsjjaygEvMvVyz0F1olh5csQGaUADsoKQv8XYEUbJyXTnv
kmFUIGGC9qaiOwbCHIhc5XcFgGMgAbH4EmvhTZWjPIophW5OeCwYoyOCvN+bEUI1APwXifbzPE33
qKG5myS1wbRTfbtJPcD/xdiuKARjyYf1d61LnltGax3R0LfuPKAZm16vtEVnWkfPreAeiLVTEZXV
puEaI7j1DTqQgZS8NMK6p3gsWiYVNwrHqmtVBQGtlcsviuSWVxlXAFWejMYPIKQ6cNOdEM1qjcBd
GSNJzZqed1Rchb03LgaZAyCzAd55hvsIEHDgm5bxAxXQDJp3Rzp13I8t+IZKJMXB0Fhq0IE+lTb8
LymROCBtbhzAgVmIB0lqxipQSCE+8YZjEemHoLNZR7Z+HVOvADEGmuzkEcT1MuQWImrMxRweqbl3
aFgWE9i6Pfycqw7pFFQR6h+RiJ6MMK1Wndvfwy0Ouf4O06rpYVBrwkAAROu0NeodGRybzCTomMeb
yUefnq7zbRgKeTBjc1jWUDdXXak/e5bsllkl5Doi+b11Yw/6lRmvnDlbh874GvR+jqaFROB+SDAf
nX6lz9QstgoE4YVuug4s57bL5/Tk2eyvsgS/GaLZ0OXhj/wq84FvumhhzNXST6p5ObgRWvG0Ga4i
ct2WXn3Sir5c4308ss3vUstolpKM7XZyqofO0Z9keu9mp67q3YWQWQ1WCrn6boDAHATpKg5dwLrW
CJ5Bi91FE3VfwlBvF2lhRxvDCr8wG8UC5pG5A5fpgbrn3NU1ke2nqPnqVACQJ/qtrdFplpXRPbo0
UVwnRnCIwVkitOBW6ynKSHAo/nhVhiGUvvpoCtluclkZ20T/MkQQS1P+9mXustvMQPJMVPXBkVN9
COluWhWzhkBe2ELtTE323wSDBojKouz0nwANvCMSnj8gncqFCbe1JRLe99GV0c9Hdw6ofksMd2nU
lAC20acpDu9BDerHRjprZxyLLW2aX4J0CMnOQmxIwN0u6tQurnrNBhk9JJAvtPpr3wX7qI+gUw5h
tq6BDk35F7PPv42lvy2L5s6tWQKNAxIkY0rT1MHYt3d+cGdYXr5NtRbZ6GDvxf63qg0ejDbWl0Nr
1GRI/WMYdONatOZwJTsozjKdVyPUwwSC7SKGtkN3j3WVE9pZQ1kVjX1FAhtZiLT64iVftajKV6gY
Tyj1lOXKQ7u66IYlRTjLxCCp4Y8ovMsuBJIKwX8ZZi910t5llicWdRYOGyu4Kou6P+DgZltvsE2o
SXF8Ew+U6GQZKfgeCdLQE5zPjifvEonMwqYKlpNdNqfAHdMl4KstjY8RffzTS+qVqP5m/hJCzvOs
RdrJiOMZ/ncEOKQ7pWgbnTzeEOGfLt935aQhg1zTL0sThk0eYRW1LQoN7E6W9cHSbnyzGhb4xtMu
FAnQ6+o2kdygOpIEhecd0iaAAh3ACEDBQmnFqAspRPpEwGs2u6UP3GE7UK2yaCc57AOveHQphzJd
+aUywTYIV5O4R8ZiSLsHUnKvdMgeeKNlVUMjb+JhXiMs5U0JdDUwCwaGQU+A4+ZOC8K8d1ZuZCLN
PUCa0czrmCrcjW+SPIyFeCk87bNO69u6/W4JGd4lRSmRdQjui7LPMWWttWnm7pD3YbYwIXFT2D7d
NkbgLaww7VfEO45h737JygSHl0YbcjJMiGcNu8ZB/8cuyAeVWnXttRIJh4BigjA0wZNMHFdtsyZ8
HS5Ty3Rgz7vbXo/BmXh4AU1h7SFJfRZOaq+mCZ/Vzgd2E9JUHl6TrSMo7Bj5JgUKsawNF6aQ/Ul4
xhXUmK9+4vY7V7/zZAyEOYDuUY5ibQzZUjcHqnrFq5+MzS6GRb6u2bcywVM0MGaLaiq+al77SYsi
Kq9G+Rj3fos5SijoDaDU0QVCVUbV/TRizPgwOwGcShxBvS5fQwBkyPDuZQDPQ4sl2I/IAn4th2sz
QE4K4TW5yi0wuH55CP3hXs8MD9VQ97ozBH5XoE2bCDBPOq7AWhVbMDHjBt4V04RPPCFosnB8KoFH
C9tHL+jnaYIMNRjHxJi+ay2KzhpyA77TDuvWpBYvIwlWB59mJIsA7/6kXNI+xvGJGL59B6Aqutfi
HVIu9soByWIiRL4Yp6JcjXb6GgdZc/SYxoIpBsw4KGBbvRhbe96kld+i14XbR4X+E4hTb1EX+pcY
9wT8EEzrMgPDyArZSid5LPX5J9KMCAmYrX9XVTNbHOneqamivVEhaCMGZ1PLXFtb8SyXrTGWIFj4
aIqRIm2UIPZz8iOwRhPefxVtbUtubbd2VpEGA73Er/tSoYlA2bbxqSgT70HKZtEbfvVVx4uG2UbV
hTCGV7dz52WbTf1NoOnWokvbYGs2drqBtrgO4qZb+y1FfCNO6gYtrUpJPxyqunxOPOdZj1BAoki3
2djEUlYVIKUbOfjJwpuHZdtLZFZsSwM8PjcYYJSXTCP9aYqp2WZ+ESyqKq83TT70lNXXQEHDjjH1
q4MBPGvpzw6CK9GkXeduoV1PqXuquOfuK/Wvfvn37NNr3xfDCqUnzFvc7K2BQoeeJCMlFzDyBieX
V2XtaJswsmFqhuhv5FEKwVuPf9SDCSBs1D+JQka3dvylIDS+QIvwq+wsrjzKlYcfhTxXV25N2cM+
TfRoj/5EvRdGYRyD6kdEVY1afNXWLcN+w2FnbxFNjbgwCe2AQoi3Lorw4Jnlg2foKYzY9pELoHHs
rRoqmYU6iibSoxb06RFBoa+5qcXHMhLy5ER5vuAGki9iM/d3oZ8bV9ZQJoytdwMi3F9FebgyNPB4
WKDsmiyPDircBAIR4m+splJAxCuBaKV5fo2Mxj2lq96V20sD5lD1TRhOd+LZ3d6v9J+JNzxxz1bg
aEnR7pR8iusqPsQ1BCcfmuHKasdl7BGg7cQXCdf4IW/gCxuvEl4yd11KjRPD/Mb3yjizAxBtWed8
Ll2KMmmvfwFDpJ8yBx211mz00+A5Bvlod17MqIQfxpzz9/9DKG37Wp6+5q/yf0Qkjau0p+K7/z6S
9n/+q3n91pS/xdH++VN/xdGIn4Elo3OYTn7rrzia+JtJDpNoGXAXkgcWUawCplD0v/+Xo/+NVkmH
p6tYmmG4VDv+M47m/Y3UuK/TQmER3Cf6/p8E0v7ME9EticQX9UUGoA6+3+8RLa/uhioY3GwVA0pa
mkFub1ribQuXegSjnJCx7OZt3ZHDaXUkCxv/9ZfhuhBT+7Nxgi+AQ6Nb5HPJVXlnX6Bso4ZoWJiv
8oFuk0q060an3AE0/oFr1Zeu75plH6ffFaZxK7MC3QA/Bllkw/GqJD4vB1JGt+f7Xwt0xXmoj0Mc
AAKJOxLbtJOehfqmWXbeGFC+nPgaWiaemZw0XSYnSlSSk1EhHmHb0YDEG7dwraucQ2rDjfa/RUVX
Hd8+oGQ2m7Yu72Z0m66a2NmyGNoDMLCQ8Evx5KXWYyLbn4OIKw6KrKXKJjZhdXWrdpVrvX4dyXFT
JEZ/yihGMRtqQhLXLJegoojDTdG1I9KXdIjKrTdCfCMxBX8vN3ZdgOyNK7lK4foSjNk4FXLhkR5y
phdkk7HbC0ikYOkRMVumafUK0m3dhjKjbNtBXtGVe+a+vNKC5JVfs4zk8NMOg1cPPaulHMYfZmA+
IN2b7rLKHzZovnDzW8d9UC9KZ9jIrsEopi2gzD4I6DzKKBRW+hcNlSaxQE+KSoLqxufeuLCdOt3G
ed0cNlbI1S6P/TsRGilqgPx8MXH1pKbwOhywo4aXfDFFnz85zrR16ffIdOtrootu1wR0Mgn86Q3Q
VWNP4HhfQHFeFLMxbpvUDzdNQtjJqO7Mdiw24EWGxZDc2ShiArEEH3ZfziUNDqmz7co42tRms4kr
zDx2Nqm9G+oZbVovXG1BqjrYNZrdIBaJ40LIJSARVa19LvbbyoMT5049nQnqZopW3WLq5Ax2XPvs
A6USkXfLgm4hcnpc88z+OjcRQEodvpuWV7twqo1F2ffZtZaG07KX6QOH8KvrJdcm537mx+MePZ/p
oJfw1d7+hPwR10i9bNZgq9PlrOffRcwJQYnEPqQQaje0UXdKQu1zJvtlWuTJj7Ay7mvLnfcTXToU
wXVPaUQdNbECiHRvEpgBefh0QsMXyHq5zhMrPJT0wKRxdIgbjW7qjJ4FqO01oa5ll5vU1AXmJjYJ
A4y+EkMrjYfUNmcux96wQts9X1lT7mzTwruFgfyDfmTntprKlYj8vRxERAfazmhdYArGTNSUyrej
U8z6Yo4DbZNaMN9jq5kOgyhoKU7bgR5bJM0o+N8MvU9AY/7WVdU+msx5PwblrvF+zj3Qc2MkihNF
eoZqQC/RqoO+35Z1vpRREu0nOY83bKgj6G9vb8r6AcmEK03Crnfb9MUqkhy5CcY0lPYRHzk/mKAs
EAnxr3W7/JmF4BRTD2meyOK8Rp1uVC84r5wgfo2gnK4cJSTgXsXhGB993BInmI6jo6Fe2cx0fiXf
J+jqFRC6baglwbJreuu6TSS4jkTuPdFdx0XWHZ0IVR52+6KZ8CLiqbq2W+BJk9kTTWi2VhuMN1LD
2y+FphRAvAYG3PAoLfFzbNsFQqgGPw8KLh1SLh5xdMd8It88fRFRk+6dGoFToRUD2Dw6JpsqMV5Y
r9GxcWuwAFWjL6zAmlb0OcmN7mX3dZ8tG619EB0LCjEaghp+uCLBUO9nM9uUnu+vauF1dBr6t7SF
3wtOmIXZUfqUCi7cRqIKwI11XB5bZtIHngMukfLraMqbRddPu9wZKtoBTXupV+2TXZrfQ7WW2vGq
7YmLAlvY2hEHhWbO3TYboRTGE5IieS2vB5Qg1qlHzwqupnc9wXA0kLZqSjGv8nCu91G8NZ2pOGZe
t/N6Xd9kQ0t7ighekAp2Nv2YzgcwUf/4IMGzQ0Pycz/1rMOsfK1RXjWnEYUruiadIjr69vySzTVs
dh1J+hSmchOZ9do2sh9D7E8UDGr+1jYSuqhxxyPhGCff6M2T7kEUzmrtUEkaa7SmWut5pB3fPprm
kHRFskAmfdwORvYI8K0nwjdx2eMD/EhAFpogSRTskCzpCrfZGSE6WUpymwKbYT1lmkO4rHSv9AwN
91LugpKFbg2Wt7CLutlZs0SIJSCp40PzbOa8OmlTcZ8nhnfkKoqDXIkasvIU34zUGqzqoQP8SU4D
8Hiy0/TZO7mNCDkcwWaiQ7wbEwwOjO3q8PaRTQAKvUx7BvRdHetim8qxOtWypu03QY+TdD3qX9RB
oVH92UTFqiurY2rai7SE89hZMHZztBoFdNnnNOjJJtmkkJLSgV3grhIdImnRrlHfKZfCi8t9GY7P
VVSsZStagr+lcXDYsStPS/3Pjal98jgD7onuVsQl509p4lbQI4v4QaNscxFjsQgU1zaZQ+zmLnQT
pcE6kEnqQGZwG9UA61Fn5jzWkRCfNXQSN1Xa5juZGihp9O240LtC0moMxbI3xuVQ1WJdGUhGDWF8
YwfoWxHnDFYBbfSn3teixVy2SOTk/bjgRGvWwuuLfR1NW1PTHua5q+5k5IzI8+TXApbspzoNSAKG
n4CJSqNXMubDWlJ/uZxFkm3IuJTQiYe9PonpphwMc4tSAQao0K2n3pr1rQgOGfjaKw8xgStXOu3f
/0SWKF+JLo2OxtSaoOkT82rWn+ahqbeRTvSv9Sbn9NdH3PoOEmszHXc+CNMcvdn5H/IajhLaePvr
24fMSX9NU9ruMlvvKdYrhlVY0daGwJm18BXoNqgJRLkWLdpvf337KBXpVva6WDi9S6o0Rb09Zs+O
I7ibunI/kUpjlmzV3kTf+J5L7R5F0RFu3ktcNeFD7mubKa/99SztYR9V+j5PrZE/eKhTyCneMdIv
YpbVfWuR6Mm0xtz21LWxhdf6FD6wQee7wJYbwsPtwnMzjnA3HJYG0uJLvOPwM3Y+WVpDNe6lqPcT
qJptmVvwudvi25wcfTdLF9Iy9asuIUsrQ33e286t6H1xZUdxvQi0Ojm1IsSfhAewFJYPDB10BLRb
cVPryJy5GjESsOM2WtqNv2l6s9p7ZE9WWV7Aby4reWvJJiCiNyA+KpKZcuNJX3my9E+wely8Dwaw
tvTyGVf5i/CKatlUdnLo3dxBK+T/snceS3IbDZ5/lY25QwFvNnbmAKB8tfd9QXSzSXifCfc8u08y
L7Y/tBSfSEojxtznoJJoWoUqJNL8LfKOKW+cB3UxEp9wZwwMjW5+7Wr7rIhqDibbfYlTagV0R1LY
bXY3bYH3dS6s5lmvhpu5u1eGdLxwlaW5mEoy1g1ulUrcHjottOL43s553+1ZBMurUeQ0zxTJcZhH
sRdV/RXYDbCzSG8kwhJPNlurZ1MyU6pBmZpznIrEuJo9zh8z3W1iJHWfAkIj1FIXHodtQYBg2d7q
1g4JbOxHjnObe6MNXqjsLOJb6zkGydQF8nUjf5kK6KMmjl97tO9UoqWQF1lHP+bYX6uWlgeZMV45
vUWwNw5tX1Hkm0NgnoDUDbLB7Lk4gqwRd0WATvMTWxkjmGbbhCPOaTWI4yqsEooSQUG2RevITWao
9xrRx5vYVcAQ6XiFblJ8npcSs7dt+pU2oBow2Mn0Mk+DeJrOil5pNBErKgVq1LXXqa1eMS4oj1/i
R6L9p4NiKndzet8lZVgpmro1nIIA6tq7ULToQebM40IqNfRXNviZHTN81DpiFXoUKTcoKr5he+3C
QveqNfPX20xj9kAn6XHoJDbbMUbRnTZGYDcWRF12rh0ImWg0SV6yVYvleoY2zm3KTKs0WEbbDjuP
+iIKkWknogNelfyv2jSiPp6RQxt0mnOfUnpCaJu2GUNNRQv4aOxz+jD2sTbd5NnY7Nz+FJXqRyTn
jlpd2icdAPo9Hss+WHCc/0K49TdHTVezkH0jH0Yhg4nxx7NupjU2RWp5SqFi/uTZsjt4A3PYEOc1
jilaVEdh7InXgz0Q8aEwsyYso+7N0blXsJdZkHpFj0NmaX91Zaus6gcxFMZRFLiY/jHiohL96RBs
aqrAGlfA9hhJoJDTm8q2Y6YYw6yNnY2+RHEIS676yCMioqDrrTeUySbKZuewUAc1aLsqFXmIuYCd
z7hsB4fiwM8j8f8oqd4+yrSiJlh0aC2+R3JAYD71s99BB+GbePtfXyuBkmKFuf793+7y//x/FZjH
7793+Pj3f/vzp/4AgMzfSK+BskHsZnur9OlfQir9N7RQABcMrk/FN3/yBwCEWormZtej7QGGhCTR
P/Ef6zdiGU3iKBHooahCYvUf/+fL9L/jr/UfcEv/06+/lzR9whg/jjybtAroYovgN0Al48dnQi/d
QYPeYgMmaGMcJu2s1e6wYVvHmXYRAxyrus9cUuy1tSjeWskLBL4xuhSC203tXe2LLenZxtZB+/k7
4vjD1f5wdeu4//nqDMSs4EME7mFR//HqoqRD699Tsaix7y9JxxZM9K2xXEvKeZVqY3fDFvQMg3z9
9N1d/BtcSv8Z/9Fsx0b1RtYxuNiKTv341qKlS7GOZo2lnrMJjF6YKQ0z8ig/ItMMB3crK+xjCIry
0JCPUUo1nkAocD0YHHkTdDBAe9SoDqxoaxUFsrJXz1g3t5O59iL3/S++LJR0P31bSOgtEDx82cCD
RHL89G2ZUWZnbPy1QDdEeoqFeCRTmoVT06+1ZeJAlohzhnLmuCRk4s62eiF6y8eMm2/nGc5/tNVr
ON7+6CXieagz+2QtSM6Woob2soBYSL4yDlGHImQakh0HxHafRjaxDHFOr6f3QbB7duuU2bzLOdks
Ui+P5qCX0M9lcVx07QIUEoib5WMajHlrzz3ydKxnc8vaPFiputYos74S3stdHu0bjlqBkdIJ1Q/z
icZ4k11pfKU2Kdkq9HVn4P1Z+piZ2XQ0ouIu78w81GfOaKVBOWxSwDgMyAPdtCtDWSZkc83GA4Xg
LlmRn010g7bRaF/USiqKPwsth8K+X0rdoLCqRiQxaudG+eJESnkuaaDddkb1zRqHKcDyRZeB0iW+
9KxnenSoMvUyl0P8WIcLxU4bs3IeDEkRkLTRti0z0o3M4hRHGQzFN54ufJys99JEpKUoBdLp/py+
VYulHQrXWkKx9mXGxMQHRhNzVspMWnAWuccuUaEP1E+a1NpTnuDeXmYK5gWFffmN1ivJdlLsdmdW
+b1tL9dzRI8YXbkR35AbFkY/h1Dtx6JUO24vT3oLJ9hK/SUvdAQgONkIuwjMiltXVvOeSh0znBmx
akqRTox0iTYYHro4M07tNN2rnL+J8HcOcBZ14CJd2ZftWUtrj1LtwCb6cOsSVNkKe1tR4OG7rbns
3K45pWa0XBJvicJm8ULA2Gw3d9I81ilKdaISvxGMv42Bws/dNO0iKaPtnLEp6zW74ZcUtNuZt1tc
vcdNIZ/QyFhbd1LVcKmrXY850Uj7oJjVL0WF2gSf31o74egbWdv7VK8fZsXybcRYuWtfji0E6MVE
oGdMPXQ8x/d1Ld8zl0FTaTeIHACD0kcqCx7FGH84WnSn91jkFbiipn5uC+tuLIzQtJuLSCXGOx32
i0oERtzDGDkrcB5kSx+OLVKZlv9W7zmNEpugQ1RXfmFjFEAshwnYd92BNiH3PNVD4JG1jmTjrEXK
uVI9wNN+a0bNNo1HCF/tAqjOL4zqZuF2JDxypQLAJoq963THaB43VVKFmlWdXNPaAhwGPQ9CpDfU
RtihQv0PQjk3JLyCbTJYJY0wF4pNVZGjg3rONA7gGVko6Yg/Yy3KJNsvCFJR5GP9BH5KaKRgXm7i
aaupC8o8Ws9dl7JdCsUthKecaQ2BYak+dfZ6Rqc9xU53i0PpGbqXyT2bLVt27yuexECvU81PhHMl
7ek0lErg9C16C4pu2OigECRXuaYC2N6IchWlEHXI7xkYHul69j2IAmFb4RDl+JQQ/cftDhh13+bJ
ocqVk+MlgLDQq+ZmALVNIvxwvTjqxIK4zYy6Qo+2S/8m6JSf9IyzP1qxmY1oxOd8N0A3JEVqvkGA
mJETdWJ5rJTxeUho+1DygJyznbYGL5YJYDuNWdczXKgPP3lRRpmxDkCdVZVyErvX3iQt3zTO8q3a
S407dX7BzY06qkaoYFKlCXeNtFIZowsogRtOgbtRpt1+JGp/wwVvZEqIlJN7bPikk+w7DpUo9Arv
MjZ2PfH1lzn+WJz+0+Jnxb1SphxfyCfY1Ka1BLJw3X1s0YDX14+p2dIrF1fDlZJpYd+xlqcJfSJ0
qQWNGfVh7pgjTQJjcxzKjBbumTJKDJNBb2BotdtnmWYGqp70XcUtHJgUxQRWhxJgoUdOxRtfdIDJ
NNH4JhUk0O9unF6munipTXdDhpFGHp0mzpoZfTPrpEJ1wURHjXy9WybLvDHc6WIEUTgONAhuhS5Y
JzinSS+ZrhYX4RbKXS8osK1fp6PYCVm/WhDXAZfRhu5Kx8Yk0597GNoCppbK5olcH5UTppEtobIS
uhQfwu0WK82rr4RvCvNLhYgXSrhgcyWFk5Uezlai2FkpY2clj2POlZcQfemJ2q63WIFi7layOTbp
Ilzp53EloqXR3atal588OOoarrpZSWtrpa9RGXHmVunTqjRLbpkbKLJKaNXR7S81Pc2nsR+gwtM+
OegLUk0TqcSu7s0LvNZwTL1aYNya3xyYYV9TX/jykms9m5/bdpC7PFK+8E7unuGTYvNUV+UORP30
Sdl/kvcrjW+uhH6cdQe1pCskUZcxBHpCGIAb7qJa1QHF+qKNUClpQ4Dfv35/KjQ9bGpgcAYEwgKa
SFUCmC4MA099u8oPaOaNfKl2Ha695Fu6ihTqVa4gV+HC2NyPABo5MGigW5QyD1JjOYV3KkHMmDhT
vvCuLnc4viy/GUyNYIDe2S8pWUHmoDVbUTnjeeiRbBRmU2+GEf2FZnd3aV5v5Sj1fa6Ye13H60ax
8E4qboR8OA+EQPOiOB6aitrY9rk1XXa5vZnKQj6mdm+fM3V6qNghs2mpjWNPf+LvL13JnSLL+0iT
lXHq1hd9RPoYqEk1HKpIa4IpWRQ2LyYd2XP+MEnQX+ws48ZKtDfepOBQnbxmrtIedLvXg3Yuh50t
3kcWq+1Mh1rY2R3NvY0xn0Y3n09V7zkHz3VJFIwexGLqx6IRj33asRNIS4Mza56Qj1DNPD3JDSbH
N0mvImomDtFSxhaNPxMRA1luhjYm9o2X2BtH0lMb5U6BMpchPrZDH9RoQlBl+wM1fgyY7qGACUAj
bEy7tpmi3QCdWNElhEHHus9HAoxBdi9NNRGBkLLEC66Hi9Zl28njYXEL1/OFA/6Nwu2RtlN3ZzEr
Sf0hh7rZZY5aBnNp3KrMNwfEa3e61eBpreu7YW6moFUEt7TEQFHUoYLxytcbR9nlZfFeZB7SZRMD
+2iYL8TSsJ2I1YaOvP6Wqk/IixrKKSso/E4GMzQj6umGYaM61ZWZDo9ypvDe4LASoCt5Kk0klS0r
1H5GSs9GGgTVmApftTs2cHYUBcQvNKQTqgwpkIJyR62zGriLex6LMvGHTfXU1GZynFHadegKwV34
J5pwS3XiTprM8G45Rn63IINW2uJx1nqubqb+YXFT9n3orNyEdmA3XvJwnCiTZ/bp/dEb6z0uEuQt
MJlFTY3aRwxHcKomNMrky+ymGpSGKea2IQWAh81mJeKa1kVjCHq3mEIV34Jfgq+Gs1Ipe6+eAuS9
ftemdYg8wSGroKp8uZbAITWkUV4/9V15raNoDYkLcMNRkyBHwjwPaXzMsIEF3WLmLLF8qrarYY94
CFnbc9Bz78WKLWVDjo6fepUIXGdkRkp6v/GUfAMdBAdJ5BbJLM22EtElzpoSkeKmNcDH6YNHJG7W
M7i/22y6BGzS69DmdRgDlCSH2sZMmAFN5W5DdZvWhgkhlb6Wztu6BRheZFvshAnjPlG86dWdrzR9
dOhKG/k9vYeW2a5cLTllM6YOmes3LgXGCeCP77iixUBASYZwMzR5VB4aveKLtJg2lsEmViy0LbFL
2gm9f0/Q1Taj+dXtOQdzo/aupTRBMrV3GZJJ+Ha+u7jETps6iNFd4uf9menB7ZIHdagA9BKCnIpI
TKEHqTq4ReJDMMJMo+8IjFYVm0VHfdGm02WdZvs0BTLri4ZOCRz8hDSg5Kszjb3Ca6bRH1VCEft5
T2eZk8/Wph90dvsQS4wj/VS3907FAUNr9c2Q5MQEl2jHlBSnIP63Ta/bezgOY0OgXCS9iWUoe/7X
n+pWCbLq4Q1WCrt6Key+3KStOa3YJzD5KC8Hds5Mrcq+bI42soudCfdv8jCFY/YS52a3W2wORZH9
1ctr3Dxgs1mSBxD/A3JEurBGmm9XdS4NzVVxpxMdGfaV8ZxgoNyk5SjCVOme6Cx/GekoTzjF0OVt
VqgikmTrJcvToqshp6fCB2J3LkeUCqU1vttxbQVJotznjpJuwB3xTAz9NrWbcde54n2prFPkdmyJ
qObDjmRSgs6Cu4M3ZINgHKkF+wJLlYfUJF7K0vT2XmIs28Zc1v14F29l6bS7Rk2/Gkn7rJAUHXYr
B+pWFKCvlq0DQmWCLy0YScIpX2MHtTuFaxSBjfqbwZSkcoI7lvr5c24dJ3U/V516aAZYBVZPX7Hg
Y7WBW1mgXUWEfnKXZtkM5KMGaa8zpRlDFBgIBA6KAvzCe+bH/CUG9x6RQfepQzc96z0908vWLqqL
pmUXFLEP9hrUyGZvbAXxYmFW2G5gpdr75E7WyWBWFaZZUYjT3apOXGzbLoKJjISzwQ6BWDZOFt66
jUMoPEaog5fH8ZZdWRjTVikJYsEsJpi4MnMroRdIuqVNTJddGI3uPShPeSzTK1UZiqOXia/OoM07
4vm2iW19K+YGHtKbsBhFT4v7NvTKsrfq/t3UC4oR+/ZrS25FnPc4FwjmDpcO3pLn4+jRcTOQ53G2
swViUHf3SK9eW92sDgOV5JnT7wo6RA/aVH2ltXTcFTNE6qowOtoLahqANdvPiXwLiXX5hWYITO4H
sEpz6Pwg2+PTnUw/00+mRANxO+cyKB1HcJ4QKgWp08tcJ+IXQM8K43wPin2+j8Ee2cOGCDL2M1js
dl7NRt8OKiJZAifluJW31i2A1ZNQ5/wXn+pnaPrz3Tif2YaBIA0k80ccrHYWRx+H3AbZ4OnSZTg2
KseaZRNZGqLS5yH+mOvpF4kUaOz++hG/e1OA0R/SCwazZQLnTTHthbHRMMW3RCfFaCBsVB3D9p/B
vr/9Rr97u59AUDqYVSuzqDVdD5Ic6TY0ZQake/uZrv3i5v3q6/yJg+iraSgqkaGpGjmXQTsXDFRM
jfJxrXFjPfDr6Bd57j+bZT/voIX4kExMDGfmT7BgJfV+tL3KDmCUgorOzToqjo5C6bHVBl7ShGvX
2D9/oX9JZvj5Pdcb/F38BIRUMbGC2cGoq4GycCNxi5UCVgyuVVbVkRAJP/NwJaxPLWGSbacfBj3H
I/j2z5fyt0/ld5/+p6dyyLJ4YbHiqTTKMLZKtEpyH+XZ5p/f5i9Cyt8/MRkqFgGHNmrKHz9xW/Rm
PYDABuXyWrInVEFLPN0gigJjEatFrwXSuclS4xcD6u/v7p/v+9OjkmDPofmQRyWFZ2P7gNj62Xb2
NWI69mpCNX4xH/yFRfv9g3r8ixwhE5T8xw9qdb0XTTa3NkLuF/e3CMuDNRK5dSgC5kMvi9wO+bhd
RxdlHOEycudjK3QOKVawf/7W/3aeWHN0HZJviF/96Wlq2DVos8HQXjG2Pp+urMBO2djlJwtv8D+/
11+CJz4/OM4H8lQQ7f5Fqaq0hjlhksJRFUenuHoyhh2KgSDLV30VtaHJ4vf30rldH6nPt/4f6u2/
pN4cDvjmGhX9X0uvH//z//aifKuKt+rje/7tXz/6B/3m/Gas1BHyd23tY1jjVf/IMbB+Q90L+7b6
+RFa67zdn/prArQMfgjmzlyzNP/k37zf9DXBgAedNRjW7L8VZPDzAGa7YHtEmZD35MIEWj89TE6x
6kfg/MPBGe+mZbA5lGBvSfrrGGEv1vPiF/PU37yhYxLWvqanIAj+mQNf1JlA87YqQ4IDvqXqcNlo
3TevLc9rzaymdNff3ZLr33clPzB4+LCYD77frvARHRJfqeOBxjPYHP04X7SIHLp5GJl8MxsJV5nc
WYh4fLJnEWZUyVnE2hOReYhNCYsORjk/rI26k4O/bbQW0giXMgldAbyQ4YkxdW1vTNYDZij6ittr
ncy6qpuf+7I8L01+WbfuUUxPpWbeEMo8wvoIts55fpHq0Rcb7y5elW4I2z6asGTpzlElH1xdiAeM
hf7gVbq2TWghCNpCMfn8vFAekG3ixZgpac6OtUOQWq0nK4JMi0NUz8MJL+pwsouhPJWOT4l7va+i
6VKp712jw8ATp+n1qN2PKIOwY60ByZ43hmATbUBgq9hJmxiJyQEOF7FzQKWF0inFu4SdKLn6fJkj
XGWN5/cIHtGee2hccMsl+Ze+iC4rmR7dAYYuyUhJIPQhtbKSkNkKXXL5dfamjQ3EFSTKcNe3Lcll
kq163QXLQjW8SfsUVK6xb83kmzDx0JV18uG1XAc5CKli5H5+oXXnegStW2RHzzlsYRfNANkxHitb
O7er+3CaEcO29BgQ1LTP8u7kSWXrjWoaRIYfd9OMUrp+cCTgL+FeupvAQyQLyY1p8pDn2RVz97Xb
ujdEE5y8ar6pwJ44KYvsoVT7j2mwBt9yY0I0yoX0m4kWxiUfsUfjdiu1u3bWmwCH2Wu5hDHiURzt
gdXGmOxpJ4cQRYCiJTsIVfITCgsSg3wLRHm3yOOOaU2c4qc5ycJvZrjyelE5pFcMZ2Sp8k5MFHAj
QxvM5B3udFfRW4M4a7jzuuhbp+pA9HUVKEl9lo2e+AZaJ4421u0Sy8DIC75YjpiZsmti+6Dq6e2Q
uodIaq8I9S+cKkF+4hTvkJZtH+BOLHjj4gHp8tyaz4SIGH7Tp8E8c2jL84/Otla1jgDyUFwv8C6i
JDODEijHlN7NYFSnvFReMyvzh3Q1aSZIqFPPrSk2xzuB1l/plb2Ltn0yIDiz9KoaITBT6ufB18Bz
+gAz3JFMgsw3XK6F8B8Q//yus1arpYboMi/fscHBqEQR8VV6dYgm90TNOmqhdviwG+3CnuJ3qU2v
Ci63IVlTQxTzEWwmxAWHO0DEQdzPz/WImAXjyY2Ra6/YN7Ign4G20850USxbk59UyU6JjJ1TUQjJ
R5+n9tnIxxvQ/IIRWjb1hzCa165RX4tyfl/0rZhSQAMErW2OuN9mc4L0i+Z3Kz8ajqn6TvPVG11y
7ckuuP/8fpyepyYXNUEC0/U6gTAnJGbxnjTzc+7Ex/XpGhzjUbHcx64G6Zf5acH4OpjniTxuNaVF
l9natfOt6XWhUzgoV6sTSoZnZ1ie18uuBKnz1Slt9NYXk3dfz96B0/yNl813mQvUUmBR9uKDnunP
jkc2gocD0BSOD5OB7/xb2zoZ2tIcZVpXfVO15DaBslexfvpIk57HJP+oLXFrXU1F995qbLJdNTvp
ePHNvIMY0J81KZ9jhqvRGUeJNE3kr5FS3alae05zhy8CXFU2+MoZCTnHLb+EZEDYcR8Rd47ZWpBU
G8OzLldl0uK1JWN1cu+ystqxsBKKUQbqS2c0755B2oMi+7vBRIgE3m0xIZktnOtQE+WC6L62rR5A
jzoBNbmLx2bwxxlhfKmeHP6Z8rVs3qMCVKsGP5/KMO2wzlrJ0aHAnkDr9ymVH62efqRRHSSRPMo+
vRQ8PFUeX8mp/QaCeTlUMS7t5ku00HcpxtfCjbf0DN0rBd6h6BJdP5NnKt/jRv0qN1rm3Khd/kDm
z03OKOpRxRX6+L70fevTFHVOjOm80BOIQZW5aR4vlLE84r7OTYHR2L3RuJVdQVriLM5R2zwX29h0
rzQhzwTmnA3RvDjVniLJ1meo3YgwCpMBxCeS6d5zD3FbXJaL2CWir5HXoBhvkxgMLqc5rZ0CB7bd
j9vxFWtfmKFBK2OybtOpJ3IsAnJ3yIUvxwJbbJreD2p936ftdSXbGdM7SCz/djVyN/CpYJb27umv
O651n9PKA+NfZIhFNyof4PMvtI6KThzKdME3OOfRLur6O2VB0jP13s7pjIvMy25wi4E8MyvFgsQM
aUtfKzWm6JpzHv7m9SGV6JHZflz1Hgrx+N3iBK3Z5YdWElQUD6it7azCQ6rdmFVHFIqKK7TraDe3
ho2MjMckcW7SiGePW4GhgmM5YsIpvx30GJkkz6Hl7D/H6ipNTTXUAWb/Pk7Oo6HEp8hUMAJDwmCz
nEkjXZQhrDPlkgjEWYIuo7lwHFSbjXuZC/02Mq0rb1aAWpWbRRXfUkITmLSK6MkexF4l5Fco9hF3
nC+L6spa4A8XXd5Fa7kNHXTIY8tD1LNNI+hpT449xn4cQmZkAOeXhN5Ipbl2x4mcgXF8asshKIb6
g5oncifi4VtUiedp/WsYVe/m8iLL49clH16jlWesOkTGhViJU/cGd/TBgWcNBg9cDrcKs23d38Xz
Vbo0CVUwye0onZV0uShk+5DAUePA8fWo/iZqDP9Di8Y9zd7zxtxNGqqtWDN8RSwXQrxmbFn6OD5p
TBktykd8zGHu8rwsuPp5vkHs3Z6Vy2vILtms49ydAX0YaXOFrUb9omnMZrW8Nghc6qyrIi7f1r+1
jHynendGurvr0+hy7u19RhNgUm6ZKciWMWp8A4JoDt1Z/Wug+S6dYGrWFe9OQgdlPE9h5FokG7Wa
uxENoH+TgK4LKvmuDCt/J4nU9inXNCASdDqXqozEUvts0ProFjxewxT2s440zNMeSZC6bDK7vjc7
QrNq4aA4MdsYqoZ9VjFFGN8kWSFdpXsXcAzSX7LOpdRCve+n8bLNyHHpnVgNYz4pzQgVnMjSayQd
DYdstC4JdKHhsxAY4Rc4XlQb7LmWjYbV/zzqDPPFkjhEbOmuBWjquYbLL2H2WULiQ4bRp1ktBF5U
F7sxnd1LVMZrXxlG7iZ307O9YJ6vRpbGaW6jU75q7mUjH0xLPFteiY3fSdRdF4/eQ65o17H9mmhx
tTEjQaRGkpDZwjkmzNW8ukmZJ5vEKl4FhxE42EYe6gw/Wr4QvucgsJvUtj8Ps/nIoCBiYMyw98k4
IkWkbENzitqwFKQkSDhoaVVpOMr8q6KQXQbrc4kxvTrP7nySdvPkKNmyG6TKPCGI5HKaL16sSGjH
2mEpcWokvqmyU6RJ+7OpBv082md9rcKynKaBLSk1v2W6Zb8OZOQ12ku1eMPOVNP3CLPJYZzSKz3S
bjU7p+9lPKkI9Zv5NIP2N1azy50JzUgmT1OSnO1o/Do25nMFydwXyi4e5SFH0Z0XOPrzGuxAgIrp
vDgET1XrrsVREYoQzHDIxMC90gjgKfXnRp+eu2ps2JsbJHFl4qVvv1mpfkaUlftY3Yke7U3Tp/5x
n2bztJGe8WWKSaWKXY3rpMspyVX28bbDlm8kJqaTe2cmZ2ReFMrovWW6L/Npo0CnG9l9SuLAU+f2
NBjp7hsOBP6eQdIIbUntpUiNW/LdRrxQ/QBWTqwchVAqMnFV2dpGid9C1M3O6uJzkRZvyFaZtZqr
WL2sE1JEpOCqoqF/bFX71SQmx3noOvT0i2fvo6lXd8i88dnl84Xbq9NR7Zpnq8yyw9SgZstxCO7V
5QvkVn4mWIyQuS7DSOEWNyxYqU9yJOV760D5fJkXghMalEJwLmugOinnaKEWExdmpzZfWqN/TNyS
7XhR+q5yUJAytBE2CnLLLitGMgPiLS+cjxhPjm9b3YDiJ2K32ObPqkxeskwVF5OjHopuSDbaXG5G
q9CvWg2QKhWb1oKAqnpt3yFhh6fTn2132nSjzt47UW+sotvOvXLQ1VT4Uds9mr3K5KeuSiUKMyYb
M23tOnvu+C1pyPtetI+2WpELINgIL4pK5YR5aRQY0zJn72nzEDCr+ALTr+8OyismvfsxR0iE4K4n
DsGnYRl6O4UXmOmqEvhefGgPw69zQdKbdhTFcsgjkDwOmGiS0q3m0VvXt/fkjtmB17lRoOAS0Agc
DoH5giSDtRUmV09VGWOc8ttafZlE/UWdkzcTyMOP7HOUQu0lssxCS7j3RjG9xva61Df8XF90R4VA
hiwfuPfuo0h6m02m7FFVwXGq6U4aaIrQ/pwzJr8NaW4XuEWuaJQIifjhcyoQyzy3X4iSfqD/PPTa
SvglcFngQB/aLfH8yq3R8K21o8cpP+2/lCPDWu22USXv9cJDmkDSIyPnCD/aYvI2v5opeiKB51Si
lBhmjKEYsv2+jlG1xAce0OuxqTFuxrsG9hBX6sCiJO/zlNMpjmnmTBfyTNBEpSe65ydzy7q3uAkW
BlwChOtkx0QOJA7V7DFS71W05mWRlIeU7SAMFXmGuC7HkdHwOVEYufKKd8X2184YQKNHtzPIblCn
J0LHn7EQ4jgxEzXoYm23mOKrW4n2PnYuPCKud/Hcm2eUyn+8FJNUg9wY2t2QlKmvGjoeHMt4qqXs
A9uYkaxNOUkZ23aetEsZwYbZSzP7vYIjulXSt7nUvZ0Zt4yS2m4uSTfmZIiQRpPDodcjNI+rBTDz
sAAitDTD0oOan+149nX4Pl0THJzRSPY9Dkop8xvbsvKbtuXUMhpbUx1wH7Ki3rtsk8oxNi5H5o8D
m3fy1IgXEkoUn3UikXrfwCGbunK+tHF2b/qGvVWP5QY5Epy8y1KD5TSTR9WT+4o0SRcW+5xUHuR3
zuW6EpVUBSQTKmiEgySNovOaT3ImWc7ekYu9bJiNJQP4NtFEeTNMzRO+FYU9hVuf+Im8ay+VBaK0
oRRirht5GufV+UIY5JZSrIAZsdgiR/K2SuOiIXf5nryl1c91E6EvlTFrvVYPPoa6lDgchO26mI1b
CiXYalfll5LN2JjP/aXV9uq5ywaEHqSz6Q5iw1tCAmaCWPBuClhLCpZZcO7rlh4TDlKxLzF1hx5S
lbHyuitTR8bbYDl0JmM7aQ2qzDLGM+R3jrVTXPVqUOKbwi0tnMFuS/wK2TqTcocdPGCCM/d8Gewm
RrXaSkfF5VGys449RkGVO6TYufLsNAsHj6hwD3mCf1cz3cdJGGdZ2cZWkwR/V6WTHyenY3jlLAG6
zllSDMXLZLOd08EiGmmGnRzP5gwxTPjn2+ASWtqvIaLY297E6svMVodmhlWz1CqCGrWgGl6m1cmp
ThY65SJPwmb1eeZpheMz3kXK0JwcrKCWpnNoIXrx+PlSdOyeOqyj6eohtTvcpNHqK2WR2Rer0xTa
mYjj1X0qVx8qjG8btoQ9+UWGS3UZi9uhcWvySeeXyCxZsonpB1FDMJnx/yH8CMcryr89NBQnAB6E
aX0koAFHYg6wxNGxsUNP1lFD5Rurl9bD44mmG38tkqgewCD1M3keUWm3GiLdfPXkElQAHqmcPl8i
bLtF2uorNoXOFjQxIZDl0iOj9bKPZGiuvt9xdQDXrTofhZJ+KEQKbLxsyXcKdq98wTmM2vuJa09O
Fnqd1VvcIGDPMBvLGdcxGWEvxVBho3Tm4+dLtv6XnXpEzXbuE9LC5co1hbqd8NeVVoO32SE0B69z
u7qeVezPEzZoY/VDY4BsAzAIg3jFlvgIIJkIIt3WUCU1JVlbk+k+ZTG75jrhWRdOsk2Rxvttr/1/
9s5sN24lS9dPxAbn4TaTOUoppUbLuiFs2eI8z3z684WqcEqisjOxu2+7AAOuLchBBiNWrFjrH5qF
nwa/0M2SXHgpP3QDa5RBu0qa6NGJ20MeIY1TKv4raNabjytQKw0U4PLiB2zMZGnl/dsUa9iiDr9L
2fotNW+KniLySrVngSboSxaCC66R5QL+eqNaw7VjZTdSJwF27in1OahAAPlqr0o58i91duZN2X+V
qIWzDNQadOT1ryVqWvRG6XQ1JepQfu08JL/q9LEvbCEiXL/pwO7Qk7Mfx4biDAzVvaiVx13xFhcx
0iBN8Sar1btsRjDAs+BNUowdOdHT+Uo6HYd5GR2GGDV7QGmWBf7v6zPCRjWpCoDksgp7myBGqVo6
ciz27vwwJ6r1DGMqkFMsRbCCvg4TceW0tQ4Q3lg45HPFsadeWaQACgcLJL++PT/ciZlnOAy1EMBB
ymY+8zIl+q7PS+Qjq9+j2btKAPQ8craJ/1IkP0QRO+SmcH5MZd4y5XM71C8N+tqO9p1tVwOLdAYU
sl0bfa/c6VCpl59bW78rwfompbgB+LdN5F81dXqdVRW+wZAeuOajSgegXgU8rwWdO8j9hYV48sHg
YPF54SciNf118kPKtBbZD/TQ5BXElKv0HRdhYyPmAeW8SQkuQANOLiqoQoChmQdj7gdVkKHEzciA
MH1dtCiZNtjTxT9sUYv5JvhZNH/ondrzjnGexL7mgDoHVmmulQzzJWobrOACLcq82sj1cGHAU6tK
pwVvGYZBH2/eFtY8L02gTucu5aNnOyyucQKgZhctcsvfes105Su0besLva5TX0+YfWl47ijCXOjr
18tt05lk6hoQsc2dqCE31KpsR73rRf0p6d2A8+z8Ula/E+RYJTLNNWEZY8kKLczPOAta0korBSr7
p9Z/l56z9cMpXhSV5IK7XKJAdwVZrledt8zWnhWruZ3Skv6ZwlVQn45DIdJo5zmW/J8QtldyiFZv
e8mL5NS8YCsDVgAOJLMzQ9eUQEh7DBNyqmnTPfe6vVSEa4RVVyltA93S1sbwcn5avpvrsuI+DzkL
6FZfW+j2ci2tM+vGK4QK0o055ORpIVd9bYlAxDMFPCNKDl4irlNoJY76hc11KpTiU8HHcfBLZT1+
/TaGnnO148brAtY/JKW3y4gj0XBfsyzSOLvg/Xhylj+NNlsJih0k+YDgKAqK8jIcVbQ40bGx7jg1
XG000ae7FLvFep41dh3TRPkKAS/NQSfr6/uBFW49z4G2IixViqk8WM54n0zqszCfPf9Bv8cpSNtw
MGnim1C3jfnL1RjkqTltCi9geScFFEf8iPKuWZ0f5/skMg6MW4fwi1fg3P7CrE0L96WucO1p3BiY
LntZfNBpRgYJfPBFg0Dh/2rAOfEb95SUGIbcjakOz57n06tWX3BX2BqyPKzkadokpfJ8fswPz/uv
H463xJMQJjyhA/TM1w9XtZOV5h6zGZjpryRVN4g6IesjoekUjfe13awSW/2pP/iSa9vwPI0MQHl8
TedzrUWIEcXyc1CGP88/1cmptzRNh8IqFtTsEydJ6AdpnzMTORdiiAuPzhDtbdnbcvG60lPnpvK0
l/NjfrCb5zPBJOBdj4HzdywTSPJa7RHHRfo5QRczP7R4N9OtiiVqM2SnTX0lW7RbhzHbD/AHk+Su
L/NfYZT/iizl2Pf5vRphl912bgwFDyXQXxS7n23bfjZt5JMgWOyyot4O0ptm9ve4YgDT7H8ZikTR
RWC1Tcne4yO206X28fy7fT8DBSTKNsVa5s3mmVWUBNBuoPW6I6hgjUIgLgDLEUGLekKmNXszNUig
4CLOj/o95jGqboCzEYn0NyGDAeljusFIigsz2CDo3YRp8jHHSajBxfz9/HDmybeELKsbKrHP0UTg
+IQzBBmd1rXHqjGG7j4u1Xs/K3CYCHaaOlwpevtep+q9maDRXkfPyhYLoyO80PeYYNjE4XVhBvS0
lfs0bQ4q5Aurem8k5fEDG9O3b3Jk3eBwrcGRgVJsDPdw7/aRFZL805hp4ntfBSVQWs06kuGDSKW9
GeuGnh7IkKHR79PGuFLi0bVi7+il6qOqZYdpoMip7ywKK6qMwrGaQcc2j7Eh0wfs3/sEvqKdo+nQ
jDKhLvV/5XG2yWHZam3l0c1If4UKRD5oyW1gHUvFeEQ6Y9HJGsx9hyP96GRsoCK9tEFPftpPUz1L
b9qgjLpRYqot+EAtmuVifzaIFQpXddrIF0LxxwKd701NFk7jIiPW9NnxUqYJtGu/Ktz2w7B0PEZp
uTCUBuSMcqWN/UbMrGd26y6g72vJxxz9SNkq8P90ts1gAAnK9yKYKV63zivzKhx8hMCiG/GssWZt
dTKe88vx1BRpKHwqCH1ipycAZZ9Xo2M6vqONDfwhC7OJpl0lrLMyTPaIq4t6/+b8cGJxf5+h/ww3
S6wAghhlnHFadREy/Y3jNiNO0yRV54f5BubF11n+/FqzbKp1Cr1XfM4L9P7+1CSaeQTMCHIoXI+O
/lz4007l+xrp7oV9S5kBMZlCot9W7KUxePufPIyCvZCMAgZ/ZodXFtZeXQZD4dZsOx+24kJ1WmTI
O1cZy4MsHZsM5lOwHxAfUBqyhaBXlyM7LIfzujj/MKeij4YFkQGQDt2W+Z08sHz0qUWMDVFqQdIH
e20dr1JLwmNVodyqDG4SqY+12MnnRz610nTsLzjILVKB+SyYdRAnReX9K+6BUlinhHIbkrIPDRqJ
z/Ojfc/0VJoJoqEAK8mAXvF1XctyH+u6nIjyG95uwv9SS/Ubsa9apV2fH+vUotZ13bItdH7sbwBF
q1K4Qya8GdJs76FaA8ezj2Ua788Pc0L4hHcieeWMlG1c+2bv1HiRDvFdYlEnzdtUbm1buZo0/2fH
G/mSfCUyv49JrXS8i3jdKoZhRRiZCiTQnObSWjoZ7wTqVdaQHyUHmj0QhlIBpU+5+LgmiXRa2Peh
mrl1hr+9VbuI9/9Um+qhUZXrwcObyX/DyGITasG7MiTj0oj9tYTzTsmvigTECjHe0JQd9gvIfU3X
yYiG//lJVEWE+RKBDAurecT6RJi2USj4ujBKtWnHQsElBfY5XRWypERhA4xNfd/o2kHSm23sIBmV
doipOYq/7o3+Fn7kowgYdPSOOjk2orKbYEK42jCgKhswdWIQJnGDX1LThjvNiS5kDd82j3hqMiKK
ThTJINJ8fWp56PoOT1HMntqATqmxgXCPxwAi950r1eml8Cki0rdJ+jTcbJLMREchENlRV6d+nJXe
T4ycfonIKe4wY17t0/wWU5VNNFUXsjHl5NBoC/GBZCps8mxoeuRdUqFkBwORHjHW4JtSDd61gs0b
W7u6NG6MUHuw6FKNyYW1oX0LGmKWP40t1s6n1Awhz3jwBWpA5NW2WTx2LEegYCn67MMIo9h80TjJ
AwXgWb80RFIRomxrUjwdkl+AKWJUxOrfcSBJi6FDQtRI/XeQpI9yi3Q/mzYKvD8TRDb2ptYY99aw
GaJyVTbethgzjfYBCTi+Kfd/dOwglnWTXGCWqN/C/+wNZ+eiZgaGxT+LgkmMWQBCghUSpb5nuS05
5GiFvwyyes/J3+1Ewx2L7ZfI0ou4PJQDNdyucT/eMrKhyCjcO1IrwhvokBXDmz6A2XFS8xlrnUea
51xPIk09dsnwZnLLPr+NL+wHWbznpy819ik224gB07cZDgKxaLMnklzfUOs+AAy4cJp8i/Cz7Tc7
wZUsLJRKYWEITGUGEqzHVS0y/l3b/D/SxBnSBEmnqIX996SJB7r+IEGS9Ctj4t+/92/GhPNfcFxI
VrnJmTgSy/yL/2ZMYO/Ij2T+R3HEUC1+8h/GBEcprC3LEjpdssNm+I9iPWQZhT8W9QbWjvOPFMtE
zJqFU3iWus7NlnoxT/N1tZqFN6hNaUAvzzJ5HUZIc9ATMnddSxPLi9tVqHjKtk6RSrTK/ohcFU3/
aDXycJdC3IlHgRQpI/hvkRVBjvz6KEU2WFLrNJU7drB2FX9cTRag1aAsWxr48dqXzfckQuMaJd+r
TOHeIQoIeq2Agctob7c3aOj88KU+wj2yu6qEALM9Ok+qYfyU28jb+YpEwxJ7tQis6EYZnOuiKhPA
0Sa4c1PrgDICIwnu9K7I7hoPSOSnxXH816x+oW+cOEBgdKCEBgRWpXo/e0MIAxkiSbTnrbZ5jfXh
zRvHJ8kvj2oW2q5XjEdEztDxUJCebn317vzw4l+ffWqNPgjib1SrYMrMrpzaoCo1SCOEKxMjcWNz
RFBHKKUW1j0dt2sF+IMbXiprftzSvo0Kx4sSBrkm9tJfv6pa2oGv1BmQBAWoStgb9/gVotSivCiG
hF6EUHRH4XNty8gzDLSJQqLnxgQBE3ZLM1botRb2rV2iYKD55hZNPYoFqpyt4KuApk/yfe4M1vL8
VH0veUMBZNdRtqRwSZdw9qXscbDDqSsqAAfxpgjieGX4VbXqsFerpfYK0PktzfCXRpMeRz0Y0Vt6
tincIgxrdRee5eQMUka1VVpsmmKos++WAQszwKoiJTZEKHtCsi+caVkE3XWjkWql9xL391U3/gXp
AfAzEToQVvVTHPBDC+rUqmLMlnzjR6lWqFqrTwb4D7WS3/IC58PcubTKCVvf1pliaXSmMLuV6aV8
/eItqCGlHMsKdZhwXzloUCAGgaUqgoeNB01JjYedOQAYzA6th2EA+e0DamrbJsRd8p9/R10Vy50A
R4o6D29DrQaeLyd4fwXZLkrbcWU2twY4u6Wkh+IWgB2RRJ7jZEI7o1/YQw0534u5kFv+hXqGKp9I
4gyL5gUpJH1aOG9fZ8Z3kKCnulC5EYCDfZ5GuzhpnQ0fX3LNNlCWKaz+qpGTTaDf9r2NxHmDjEY1
qBuES5EVm7wHp2sH6GZAq0cFgGSHg2ha9psgzGqsatM/lY9wME6alaZGgI2jbNuX7YhjAwYBCYSA
yGTPe6ru7MsWlhGaetvUTp/6BIoLDh406cPwKel1cA8CvqPraMV3a7letiOUhMr3h3/9zQhvlAln
SaNtHwK/fstx1kXgIGWZlmA2QUKr68Jv7L1S/ggM9aq3mtAdMQY7ZCHCRkFwU3aV4aLxMomrjoOO
C96RYWg/DBHOkqLoUCGneesjlBAb3GdqrS5XUdeOV2nZvZZVZS+Bod8OlhocmtzeTLVZH1R8KLW8
hu3R+ijgaeyXYMDRAoYaFnqYkk1Q5lahLCwhPUEdSCdIb/C0xizc+h31D9to/tatpO1WdpZ4D5Fn
XwH1fZZBu/tuUcnlXjLAJ23LDvhdmieIacixsTKreKkU099QAUcdmeBFUql/qGuEdoI4o03aOEcU
nnXMpMD3m3qr7ZFfNwbnvsRt8W4EeZ7YZn6bDnyeRAFy1mnqb31oiqWWlCHoWKdfpYqFWDH1SCvp
woOHNUAc6tp9oSorC/uGvekkD29+hhwIeuLGOKiHruxvQsk8WiWacTw8HDE1vPfb9tGP5JtSK4uV
lyuji3+xF/wJdXm6xc3tPguVao0DY7QKsF5dpG3j4/PY/NBy3k7pfP1GyvalV4QHy6OYi9SBstdl
CRkKWIcAHeI7A1IduANdX6XlgNcxCHMKkEsJ+BRCSU2/1COtWhkDcMoYqyUEswQWWjdAG+Eqx+bk
tgFLDmi+pi4iG+acWqHPoKv2taHhpRGEWJCmJgaEEsXshWk/fki8DJnTuU1xXzhRv+Bub7hNkCF4
EFb5tZx1jAFFb5ONNhtkCJMrDCJWVtPnO1SwAMOqSN0By7sUEU/k6IZlk7NhzKNyFM6uNijIyQE5
R+0OoMKFqcS6NUC0OVjJYczrgPCNi/cqAPjVo47ERp72eF4rCEZJqPy04waA+PF8ZPymyIpMLc8E
bgOPOLh6xuxcRn6VDZUJ1HJqs3SBXKV+/iSp20wHtoYBNdUwJLeUFahx2kgROGQ9c97H5NGLhwew
s8eyI0ZoP/BlSfAWlV6kIbjF/62/NHsn8hZyJRJkWolwX+3Z+df1pZXJJvDZyEcy1vRx8pQgdXoG
RRARb2rksNG2BxsZFD8Uc0JG1jFeHUknnWiOLGfkVjE1jaJx63nuoKRv56dSeLfPDzzBe6YnD/Kf
us0srIPwQnmyBb9SxfnLFIGJlMzG1SQhTejVB61Q0ajpXFWXgWo78dFYGortyp26NfM9qM616ato
HiYggdOljgno+ecTnljz56NiQYFXBaPDuTy7kaLum/UerTl3StPtoCENGCJsXsDdqCMTNHX6ENbJ
seLvsaPcjdo+VlOK0doS+BsSPyDjbHX7gUzGIpZaUl/+7JV3XTIBc7XPGCGtcSBHfz8+Utf9Kw8b
kBJPod0/J7m9z7vwVatpDpXaViPtBsnhTM6qy9KHJu72Y/98/m1PrBauR1QgbRrbnPmz1dJoDsUn
VEDdpnIeQ+R5ZaRsqeWglapuuHjshiB9+OdDYmkFuZ0jnz7dbHvXWaHkpYLBEeoY2iKKp7vJH++K
qfuVlMZLFuOJmTmXKq4nsixb9I9kslP6zh8f/VOZQUvroIHcBK2nsB6dJr4ejRiPduE38rf1zUfD
1mB16DvJ1jfTFL+OSXYtuFDnX/07+osgQuvb4gIL+cyY95UUDQMqZ4SBrWIJCIsZC8ikBk+s3CWe
9hMTrh6l2MrhrK2c6AFHn7/GphvUp9bQ18C7f0BhrslT7fjlwoOduGt9ebDZos81rYS0x4NFTvqj
9RCnFIbHCOemBsY/efs8Bd4vsX4LWb05P/aJChBDmwqCBuSezkcd8dOn0Sctgw5OE8NKW7c024Pv
Gbsmi67HTr8BnXmpLikqrLMrloBy0Oun0k+zeLb+GkvDd7f10aEjuCCt+G525k71kle7L178FqZT
oQ/PnG2LgoeZGmV7/n1PbTnQSOjtk9lqALa+prURtGFA6RFNOXBvWtkcjFTdWsAuqjK6rk1919rJ
hePr9LoDzmRzoFJTUcU3+DTHkZaggOv0A3bGzr5ubH9hPieDtKtyxMSga2JzBzdWhZ8rV8YjPmir
COT8olNrzG8R/TcBcMHKM2LEZDsR1c5PyYlMn6OVZqvChBigqr8+ntnrWOyEeMLakgkLYrpLp/65
V/kCmAucH+rkauPjEwZsBNatWf096EC6Jxhhu46m3sFtW5qRgX54+O7AlURVcH1+uJNv9mm42ccm
Zg9ZRWaG6EN6bRbqwuy9fTwqlKLjCwfX6TfjaEWUzJANbbauIxTepDDlzTrHI8HFyC9MjxgDL+Mh
WZkXEVj0+k5tJI5I8lXRhpzHVNOMQCpJuMIoaNJw3cDVDgc6qXuGznhoWMhV4e2VHhU4eI6dsXMm
naWlb2KFXkRjwD7IbUj2MfypjO/geG9+pT8mff4C5P7Vkttn2NfbJldvhkDbRJjX25L/1Od7bImv
qULdZMlS0qpfXNjQME3bZZ3X+6GX7rEwX7ZdhRads5/a5HrinE3C8D2Q8mQxNYga2Fl0VJBnWqiF
/UYbCIyjkMZkdUep9NcAtubB0HTIlCaPc7BS3+hdBPga/kWWA1Q4QQGHsZUIjGiC3mlkI1iJPcpj
eJ066k2PVGdyUMwA+uyEAnqRvUy1QWRHMFJv6mez5L/qZf2sdxTu/cYtRmVj0m8ag6PQwKjBIwH4
yR9GtOOSiQK+lyzTQl/jZfIyOm7twGYfjX0kJHmzMn/xeBBcbCCyw0wLnjrJipdGxPshFf5Ahr3G
aQE2vLkXlXV8l45wArZpGj8k3nin5MbjAG8I/+YXUyo2Ha5+yAfuwt7+25TaZpTLl5wj2ddUEJr2
vkzSo48VXIywlfh5GRGvkbiTDpjh7aQ6hzOi3UxKeO1IygPJPFxHxPMHeEF19iKn2csHRh+KBdQa
7U0pUeed/IDlsFURJnHFyw4TAiEWerALtF2NhTSg/sGdHG3/bJOaxWFp9iX3p/YgYOFRVa6xBbu1
7O7ZSXH5glgX6rsY5eZpGevmg277KBlM8OY17Zl+/EqE/NGpoWoR4i4Es+/7kC0BAAntX0sUEGdb
PkNvoOPyD6MyNm6iLn+dGmsnWg0CCOyr/xh7SWryeTiR+XwK7Wkv+2OsM1zbXSMivhr9LWYBbuxh
YI0ecU2N8J+GtK8DzuJME0LXxv4LUWsMoPssXeEsmi2o5N4M7XjpsP6el4jBKC8CZdUBtM7CNVKq
k2yKvE0IhSS9sY1XCnriWmk/VqoG965x8+wFO8fd+Zc8dQngFqUAAhLQ5vl9D+/JaioaaOBRaf8t
k5VjeitJ9t6KIHjldi0Oxi68lBmfOiy4Fxkm6ZBsG7irfPmUYR+lfjHJZCZdyg0gxZ+pe86dvbgQ
nH+9U6H780izdE/K5EoOg4nXQ0winXAu5yozdZdOv1M9YC5Q//+N5gc7iU5R8L0GF0O9ZyNrDgiW
r3V8fkU6adTNc0fBrlYfuwzC6vlXPFWUtrnFCUfkD+T3bOmUZdVIqlYxtkSMqk18FfqaPme96ZwQ
4hewyC44duS3A+oiUHuL37GlLjPTv9TJOBERaIGr9DHo96vcKb9+1yjDPDYJOShzbuMGGZ9S0wTP
64O4wYpoeuHNv39dm+63jGwmGBYNIuzX8ZoCVel24FLnYCOYovriRK0L+mNryyk+Bv6VZGcPU1Bs
SsK02h1iq/n4Iy4+rT89X3gcEfC+Jtx8BryvyLflD37J18fROhUZ8JwIFdYYBPSO69TZa8XdwnDG
1Sj7i1w1brpJXue47jZWhgJV9nL+Gb5vZ8IIvRyU1uwPtMjXR9CHLPJU2eOOUTYvGIpxjsRb3UBW
C4f4XNLpExTHAYrY+WG/b2gxLLKXcH6o/X70Kj7FZmrH/VhRznfjBhdg1YJuj5xFjMG6p92dH+pE
34OxuFAI/A5+Ps5suXMetrVpco3KSgSc15WU3pV+d/DgnRrdnWhvCAiG7Wt3SuWtOP+XiVwtm8xc
l0SaXu1ci9S0jKS1Wig78YBiOSh9/Hr+QT/u97PlQEinT4Qkm61/2w29l1e+3iDbalb3flo9tIR4
MsHwD8IFL4n2ByuDl6Z0bszYf0L/5ta0XhJ9OBRZ+jtj/whSCyzX94yI0rfR62DId07XH/rO3Fa1
f5V70kqcuBJm1IlGXtk0L1mqIxDDf6ypS+seZgCGEGfxHrOU/qhSPZQQkAPvUBbU9Ybo3q7g0BRH
rbcvfKUTAVF8JR17b7YmCrqz0zoeLKs1By5/lZ+iiJW9q/k1fdmxK29AkqoPUDQweF6en/Jvspm4
qXwZdRYQqqJBrFsKESVBRt7o7OteXllmFeHlkh0H29ooqCYPvbxrM2eNfhwsiuJhKMApG8Et3Nvz
j2OL4b6tAM3mWKf6p5tz3y8s/+jP5CUXh1J/ZyeKzO7V7+B9K4n8bOMXvCj1dYeCnpqoyNxdNUDl
eifcR4V5Z6b5MWzNG6fIXk2Vy5RfHCM5+BMRxCKkzxfK+KNPqo3V59djdeynYm0XxR8tTW86jIGV
2MuQosAwS4uyFywvH3LokmHbPdM2REvJvhE5RUQ5Ts5I2wQghTupuJLrCEKbkXbXKsFvsY+xRYTC
b97ojofKkCAW61unf2/L7mOb2zYs3hDz6cjclHnJr2t3ltUftM5+DtBokKvgSvf6Q6Gk151TvjhK
fWSNL0pPuilbZVdGj+yC5UQnM1Gug6m8s0MLAQibem17KGOdzMB5DDzvUUYx7/wXOoEuYsFAiqTa
rWoKoMCv8TLUI0MdFEI23OVjWqPXXnodaRa0xD7+Y4QGGq/OTsSXuPfX6OQjhl9z30K6JTUfA9NY
Z1Z6PaJXxq9UvY1Lm7WzK4xHxvygThZ1zfSaCtkzReyrwXsWh1OkBX/Ov8b3Sot4C1G15+h1vjUQ
e5M6S2eTAVAO4mGdndwi7CdbyUMS+LTbylehSHZ+zBPlYwYVsrAO9UasVmdTh867rzQ5OzyHRLxw
kKkrKiTxWcxJ0r5+LCgMLBQUt3zTWgdy+ohTbwxNnJrhVWheW9lPn1Ak9dJuNNsXSXmy225jSM5K
rBi/928Lzb7Kp3UN8BrwNAahTvmnqBNE2RCsV7Pq2Dnti1ciFIX59ZY72FJU0RDYuspj3B7Ov+/J
k5VkA96FSQ1vnmuAY6hiWaLAoVTysxyjbsk8h7WxbOHuoqaGQfl9j9TS+VE/uvjfQgi1XMocdM5N
a5ZSjU4byDoMN7dmcXXwG1E3Wec5KlEt5lyhAzilelCQoRNHR6OET2bgP4nQkTjeXzEVdVY+xPYm
9/orLw5NwNNowslm/LvvxeqUVv2wovYNelW/cAacSgpAK9nkAzRqaIR83VtT0UtDlpDlwwTe2RrO
5HC2i8q4u3xV+862IvB/GsueFdYaq+37ImOsBPWf0UeBJi2OJOXHQsbbN0h/m5V1EzWoIOUtvezM
uFFSc6P26bZFDwlVgNa6KZPyQoJ6MryoukCGEl2AWs+uyDa381QtKEeGWXCUgnCf+xzQsefszAn9
RzEpNq2BXMcdHFthKCdGlL/XWntIIumvVeFqQZ19gaXzn6I17rBVuOa4jxaJ5caocLqm5L0BkNkN
Wvui+dlDmZZ/Qt+4dK6eii8qurmCFQ8Mfp7eBZ5U+XIM0D53QALkHmZeg7cSJRYj859EngeWbHt+
5Z88y1VuNEjw0yK15jRBfjJ6WLkOri4Xv3riWdOFT0WgPDYqAnM9tvPRIUMAMbGLR0gJIo8R+6Ku
7F2UZ7/PP82JtcwBDpgZqrMOYmS2DeuJjktft70LTOto+c4a8N4+nUhAL26bj7rJbMvTPYFPJiBv
KoryX/eNGXZcooyQBFfIRfpGF7qy/mL544PS0lm31oaevAaN9dhI+l1BPjldLkeIJPq/fwaKA1+f
QY8jHB6RhHDlvjuAmgcHMP4QeqARFj4awoiLCs+NxKl2QgIzKy4Vyk/ljwQNwjrXasLHvB6CZluT
ZRqHSS2lDxmqeMzDg+1kR+yBF6jxXuXjcOjblQHx/PynFufWt1f/NPJsz9Y5bodgm3u04TB+q5w7
286vHUQP47x4cJz0n5/dwD8RqAYFSr/iYyI+XZ26fChNLeZrh5FTgsHW7ivQbZjwcIM0rnzLWnq6
d2E1n3pFsbM0MI6MOD9UTCWNUy9GtzEzoxajqWhYRBHaainmHXEx3ATYWp2f1O/0JgPpbe7GBBFe
FlbN1wUVoXmLp5wmjsllo5LjSRCKtJaGeBPcS23wkFAUlluUqAPbdq9B4SXLEAnWRXChe3CiZvDl
QcTK/zTf6F+XKTdLzu/B8Lgjjb+KokIqbNDez7/ypYFm66izeypfnQIgH9ZxlDfvji6EQv3ox/lx
Tk+tyA3ExJp4DX59oxLVFiNHTcrtO23X6sNP2UcKrtaJk8aQ7erRuQadxfwqjbH60HXqsnFRUHdD
hta/vfA0pyIHmagjoAUmwKPZxS+XZLNOfKtD+7Hb1yUOiVK36rGzXNAAgcc5PJgJ9pcOfQDwXOk0
eYvzT/CRV8w2sCWDKrXIq02b5P7rfFTDpCca7mtumvZrDKARkaOVtzbHleSgReyPSGoXiVNfVZ2D
WioCfGEd4QfbShunbTHEaqNVTYBY+pX1XGM5byFq5uZKikaeMrlBrQybFNkftGONp+a6xqBwaWhe
tIT+cZjKeNzg4Zhvu/xnjn98KQVXg97t8jiCQOa1x96IEAC0YrTYgj5fFcGgL7qaLV93Bg0gr9ma
iz71o43Uo2OFPNGyBw0FVe+aq4m3NAO6HbTb0CAubixPc2XfnFzLvvEB0a2DQUaUaWzGjQ9jd40y
WLq0AiVZltVYrNoqf+3xi3Q700HC3EpQ7+JnUZZMm9x2rsIJbea6uc0LJA0zdC6U7B0vp/uebttC
64F0BVL4u87aS9IDJ2qY0MMMMFB8L9FKEOfv512JOnUeAT9xpVTaUrS9HqUfU6hK0Gm8X6MU9AjL
qS6SqldKJN3r2fQe1j4Bor0/v3g+kJ/zxSPwCmDfNQRVhJHB5wdJNaOQdRg9bqXU7ZLMG3dH1UmE
bC72f709ouxkRph2dnt0o8io9UWeqbhNYvtk1RZueMkRZ2Vs4+sWgfiwufLdrmS2234a3dqUd/BV
yGla5IqLGIefBnSflSXXgOKupixvVmGMoBrs4l1V0rJJqkRZeUGBVJwQSx809cocMXlDWVNbegjk
TNYOI/V8lxlMSKLhz+wMT0nOOpYjWG3NHo46qjo6ko+Ipi1N8NYbSWmfx6LTF0k5/KL+vwoH6xF9
noOu4A5g+taAW7TyDAQdumvNK/bWiIr8mC/roMcOMzskhVUtEXKoFoVCn07uuOj7mXJQpjjZVdOt
bCeKC7AcO8UOa9lEnZZRLv9KJgiuasdGaNF/LVX/T1tV5cow9AIztQZhZe/FQux2pYfGrhxCad1X
lLk62P3nv/OpoCnsTKATQHZCYGO24Poc7cchZv5QN4O+b0/1stTlXRVFVFHaRTgG4MmR20QyvSVm
OJhZjw+Z7uy8PENMOaP/eP6JToYtrjBQXcn9TkAXAs03YinlvMjRVEEy8sFR+i3aXhiimjlEJU7H
hT2mm7pyxHWteemdGmnUiFDQq+UyNoE/ZqO0rECYLSEaLCVJT7ieelAHJg9b6ty5zXKMoq1IbhGP
jFfy2BnbTH1qpCrgN/JFr8XvmoExeOA4cMJHLAGncqDhbL7VVuS5ja5DhPZ80EupsSqs6G0QxWV0
3/QFan7XReq8FzLAP62tb6LQy1ZSIdDIQi9YcRJ1uUjdOopeatmVfBrZY5iijA7e16/Qu+MKjNEe
Nq2ECWSYJWWdVfoPQ3mVE+zajDZ3Td9EHjpDHXPqwIOGqbT+mA1k+x79ke7cx79qdtjPyZKxD/s/
o2dIiOcNlEGbC3ieUzcUGIc8DMwUTjpzdsLHNV5lSpJw0Ji4WPfUXlStA9yn457HvZ1pr83NlCvm
IulpgPiWg2Y+QFS/DX6PaX9FKxHCiixdqIKeuKtw9rGyySu5P8wfK9SxJvQjCjMKPsuRJAry2sY3
7029v9C1tE/kOKj6A6fjlEVKa46j5x6NOH7gA+/BbmtT9uiEBvBleq9a+FL+NCVD7Proh65sGjSB
D78w4f8AAlDWBMs/VUgnwugt7BCL9L73x3yVtdO6z8KHIgSf2ZpUkPweb2AJZOSE3DuE+AYgdYTw
pCSXEi5BjbzRhVxEvxREUycHaFoG47goMSwFza/nqzGyFuyaVT+W4SbWeTbaoDqICHjraNIWa8+h
StqPxsErUERsW0D0mt4tJmzl0Kgxw3UoyYcwGNR1ldtXYYbrka+19iJGwq8MsDRWWwebVrDaqY+K
YwZfEdMB+2efgXH2hngHi0MHXGZkiHjuahhMrSykEQExrztOmQ5/S4AItbMM2tuOespazWNo/op9
3bW9tazxokZIuNuWFi64uElgxB7jx0wk9i/Bak+UuTDqIbthXQsY1SxPD3ACbluUU9wsCh6Gvr4N
m2ZNfZ/nL5RfeaA7/4+08+qN3GjT9i8iwBy+Q3ZutXIcnRCjkcWcM3/9XtXeXYxaRPeL/QzYJ7aH
1WTVU0+4wxI752Zd1fYlhcAjOOv07mV2BEhOyC2wnb7fvUGLkDqAe4w2Y8TCsSLcaAX4bSvc1VT3
bhw6yFL6HR3Nzr6uSpQjWy/7MBjlLFC1xSK1qJEX5zZcSRhTSJGElvgwvpfoNYIa7z9KJWLzhaG/
wL+53KPTeJviPYtY1lDb3aWKx5g9HKgdcjI4G6gpfP85SZNKVp617dJQjF+1ZYYLoO6tKyjmSgRv
vJOzF8PXsWBARX9IckyEYybuE+mh14crhAZQwszjm0Ct8kVcS9LSKK11CvEHF0ozgH3XUA3X+76r
CIq8jq1htp7bQPENyxWNdFxLOnZ2poJqzCRa25K4z2hK2xjZcjs02qLo/YOOI/ZaMp2XtATS/ZIV
gbroJY3WtuffRkGwnZD61joUKoN62tj5KC9HrNiXylT8aWnRUzzGY7MdfUAsMLC1HdrY8VJt8H+R
ugFHG3q4ndFvMN0Ee8R3W8l1gEVu0a8y8USOSbdQ01hIPN+qLGJhOSHq3x20prrN+7VX3Mel0gqM
8gF4b7SKen/lKM2AMQC5L2MmZTX18jKUg3XXyAdzVPWFXCvkLZGGJDSs83IIDmGSrgILfkqMrCYo
shoNuRoteDdx/HYd5E2yGcFkaVYBKFi4E8kpInZcHxFp9CpovYPRatWya/H1wVsndOEQ34ZGsxwg
Eim99k5PCJnDXGg9I2+/KkojWfgIhrm9iiSQWo0oTWsHgytMdjR0HuQoXXWNg8O7ciu3pb0zm/Yf
IYsTZEwtcwV7CnuKX6cqddyCanWp1LCY1bJEHVSRu4WTDP/4clCsq86ellXTly4gkmXlhAFK70wM
20L40ArNXcEAk8pNqnTIxdeyT3NhqeRXWdRF2wCw7kq4gCJBnrm5I+E4pCeXbqWfWhDCeoukmuCC
ZOCPpgNUjhYOn08HYJKQn5R7159kbwmu7oqGxKEmv0ZlNV4CkXCWmrCqeUDg2kdOOxCciLXh1beG
dBGSKarj06BDoGNuQhBW5dNqUZa9HBUpgYJnnBySNYWavNVzPlP6KBp8GLpeyBvUucBAcQqLmOYW
+OiT3DOZktaKWgPteOww3WLEiWfSK4SLhmfKnZvI/i2Qjcmo4d4INP/oMORk+YHvhLZBmH45E27U
mE1iWqR2D3af/IoSzGoGcEpFpx0aeyFZ2kYZqiv4GBfS1LnXRb5MS87S4fGdlPeZ7VtyWDFh1Q2c
4UV/jma16Lliy7FBdulCM+4ojvnj8/z1vJNifhobWqE5zwsqaZdkxTavlVWhOWs77h+lOEfuO73T
svQ9AUkrGv5MdH9N1gtJ/FLVVtUYPsKCP1Re8BEoxCe80zVILWobf4iBag/iiiIQa1//S66rxzja
Yef7KmbrDfYbEle2mAwWWvqZmveRAcu5M9cyWEsLZB3a9S9SBTTSGrBCpkhPaFOTtV9HpbTHdXkb
Rd694iyLUPotpgxylRzEcNAsOGyM4A0/v6vAXsNXETGNgecilrKdn6XPqLi/qVr8cf7rzbVVIRqD
ycaNyQaYcLL1MIuBBDHxoxMG3zRibszeXNrOjWGt5bLblFn+hmg+vsXGhUHW/JMtoJdiRgnM9GTj
tCM+2bHOh2xa52nsqsdgCNaWVj+KqVAN6SQF9JYAH4ECsjr/q4/F3OkmAn9h0vDENxR93+83MYUV
Sj4Z3fuqjSDKmb47dvGXQNoJAV4PCp1T21y9VfUhZfU7PR/X7pVVV4fPo1XXi7GX3/L2d4iHWtXL
12g5LCbHXgsYuTAnmrzyILbCwHSbp7tKfjNZ/r3ZKddZndO5DsCd4UoDJuXRqe8SQ32RUXB3Aiw+
xnWWNSSduH+5XaYtGMa/xFbyPJr4o0kjqhytdulMzR1hWzOPUENk+U76hS1erUonKBCity/mtGLH
iq0pFnv+zc80moHpEF4VQ3OI/SfZZIoHR1jqwbCUpfI9YHSgArMRmIISAEtdmuvzj5ttI9E+QuJP
13TLOqUcYH+HfUIzwPLBBqxGbFic8a7ub8NsSY9jHeOjjk/hEoT2VgzVRIA38fI6v4wZxR6ElTDC
NBUkLgXh4/t+QyHfkEJfAZeG/VBvPzYauRNmpgXeZrYnPR2HkRRmhp0HuAPiMyEiyhG61Ddv4v0E
2XSNLNWNaTeH+LWZkEdsr2jfbXUC1fnVzn0jdElp2WI+Ld7c98WSuap0w1isTTiYpm5J/X4Q4COt
tBb/AUVDfPMfh9ESgAsUqaG1noSgtFZSP5N1lHppv0qSdLAc79rxfwU5g3yd8Rr/39rA2SsU9mbn
f+vcOB09anCuoBMFUugkElhTQDVbsfdJlx2yiuyrH71DYYUgcqjaoVS7g2RtcGm/kblYMH2J3BDr
wdHXEbWNarfTc8i8oNHFEC4soifT3lD6ptqEGA2yEyjK1EBWMDgb3SqeLqx/hlMo5mEMxvgkAnp9
cqAA9kxRqwAHKHPjHrrgEQlWxvmNv7fb6ItKZGEkeEUgFq8IXETVrYtG23awEE2mlnGHa1aC8Uur
QvttL7QDZtSIvq/uZN8LfDEtWhBvwucP9PSLxf5PM9T3c+umS8PnAfSdGOIVtucOibwKGdpGYbBW
e85AWBUQ/hktOmOAwbwDelM6TCE6RCA56TL1avKrs+X7nNsfz9IX3eK/FTDOaNVK/UaVgIg0oedW
Rr8Sl5iYSo61fSF7s2cGHJZDUYeyGRq2aPZ9Py9oQZexkjbDUqvwyBMJBBCIrTjAI3NYAYDUvPKu
hc0roJ9iFzVBFLgCsmeCc4oih8aZupArHf5p8j5S6mpWthLD/wron1IYL6PRPiYIffAyvsqyfBTE
PQEBzOEULvJ6Sl1vK/KJvBIGVMw0NB0OPljq0XH2scCGCULBZNcr3/Z2BuCx4/1iongujcoNTcCF
wFj5abiu6/qQ9vdQY2m3pKta8m6EyVvp2DuR/AjLTQ1jcTghAmQft+mX/KFM/kbARUTKJSX9B3cH
NQyATzEr5jcHpfVkGsmH01Kv470QjpawBbrTJ9jmuXhSHk3bsLRfzp/u2aYu6ukqGuuMw2iifv80
Y2GQzSfALbht382xXuRTt0ki834skx3d6qXINSz2YjFWVxKDmork1cep9rL82VxZ8fdSTqKqlYZV
2XTYo/l59MHAcScVE16fZAxYpK9EeCua8vHC7xcdhdPQCgZXyOyi38xI8Pvvr4YEcXsfxgKd340A
C+VleSs9WnL9aAjugsg9ETZZBdKLiAZwpi/c97O/Wje4MeDa6BgRf18A1oBlHCdiAR7+g5q9YaXb
QdmHHujbYnoILtFd5y4TTA3+54H6yWGMMAQK1JDDGB0ZQmACplZ+ESANhQxLuEWWlQRYDCBUFVy6
5+ejsYG2MXKCAqlw8nQMXuUua4kAToBJHONXHMZCYQQbLdSmeVY648Wc7PtY857KSUJ/A6/J451v
a9mXNEUfkgoIyXrA/mGTdL88R7k7vyOOXLgfO4LxCdmeEOI7/SC+3yb0Nci6vWm67mzpPmr82wRb
AM/EuXJ0XkQ0joQrrDyY14ioKuNBj5O3fPQjIo1aI+swMh9FDiXGbEpCdBOuwUZK8HPFrotOYnb0
SOWwgTtGA5mcQewyJ4UBaK11u2tdycIqWRkJIXJx8RPMbgAmxfDYbX7hKSwPRUQ1w/uaI09WX8kO
zTZ7C575CWDni6j8fBqD/67z/Kud3epwOY/oNrJNcRb/mlgWfhBJqSVYFxzupMwOTWfToEF+DnGG
xqbUHILt+UfOIYOw8UADVcDJfmJFtNYZtELcryKv9KXpY5TH66RKv7K4fpvy6l13oisZ2o4ix9s6
0F9U+WIFKWLojx1lqSBJaZb8xI7keJMlRgymWazBxjE2rCCbqCryHSQcaUrDMba8J2Yct4GcfQhi
bZjtEdC5EOx+SnnST4KPKTPlJ6WDNPX9A1hGJ4UU3sOy4ILSMvk13Yh7VN+3Ub2bSD46rIEFBUB8
nEQ1trTn7vFVftELjqHjAYOMWKgJuc+airewkfaIz96HtXkf2MMG06DN+c83u2NE6kY1pFIfnARH
xKHSzhQYRTVWNpYv7ZBHwPKJxQGkEwdGisNLlYh4CT+/1v8+Uz2JUFGmN2aL4eFSFLymQbkxIZcS
JNlraKsvZdyuR7vDdkbaBUZ2QCzozmJKJOLmqMkvQ6nf2y0D5uhPSJYWqeA2SsDrX1kBUjpv8jcb
0kEPx8CK8guha/4yF+oU4CdB3J7WclNdZvI4MSv3fIAsrf+hpcaLZZKxd86mtejnZNYTyI57bfB3
/YQnwzC+DZV9O15Sy53tXWCLoJnIVgkA8MlbTJOIgjFmqwkn5FYJr0x+rmgQ9uSwY2S7QlyRvuVy
cvILN9xcsxAoDQ8GfMmw+lhr/hVn7IJkNJTBXsq4LXeJjceE8lIV5ecQ4BhfplcMSHYo1N+bffQ+
demKuemDH9rXXQbdpEOiO6+WLRBqvGk2ulaspX54zUZy40RI2Zmqvz7G5qPZ8PkNPzfQYe1gl4XQ
4U/QlxJORuY1JEF6EtyZkbOovceiQHuU9ExU6Cno9BZrrEp/QL4V5ipY5qo318IHintnAxQM07bs
UaoZKYujnBn5Ta2rdwnNuAqiubg4tQw4ql+tw0R+Pb/+o0btyen5tv6TesYHB1OGBdmFLecfCngZ
gADYfvHwLMBMy6reksDblY3+EnKtCobuhQXM3G7fFnByyTRMeZvM5gwIt5sauKdT49wMosiK8Dqv
37wEIztnLw7n+SfPJQ7wdqjPia0KSmMn+Wue5+o0aTwZUA4lsDE+jfZiqpapmi4w97muaF9KATrx
EhADzPBMDmik5O9069eqQ3Y7xFe9k7tZBPLLEIHHY0ws2MFH2DCFj850HoLcEovJpWB24D5y3arJ
leh9t7G9T+3HYzZxcWo9d5z5bUjB0BJk9Ho6IG9ia8zNcCSyMK8pcAKn87EVbzXCARJwzXayaYzR
DJMR5jj/XmfiMWdYtpDFgBiFdN/3SytEDUeRLB7d+ZAafOABwDAsYn+Ih/r5R830db496mTzRrFS
oTPDdWOKSQYQ/CrMjhD8iNGeeLP/f4872aoqms4garhpUkAyNvFR2Lcznlhi6IZE4aXBwFyr79vP
E3nKX3FRVsLQLAd+XhkpaOj6+1YPr0Tij+jbTpSvWcrOK6DEuio4iMmn40dX5/yPnsvIvq3i5JjU
hdzqirjThZ6OjrZKUchXzDi3Ed8TO2HMKfA4R54CuLgzpBiMObsLS5iZJrEENKYAzqk/4Z9Q1O0m
FSe1BxG4KNruziHZwujvE3jTXWctmyhCLS6zMKhHk7oYnHVS5+/eMC1yPFMrp7jADBJ5zI+oCV1A
wPY5X6dVaJNLtdpkVOGeZCJlVTAqcRa2OmwbK7wqE6grlnEV+ZZ7/kXMJYSwgBGWZMIB//ZURpFx
v8dzaTZ7FVz9Jn3RVGmBY3xB8ZF8Hiuzxv892eOdsK9X8uA5SYa35BVz76/IBpxUD9EbFiePbcNA
pNKulaI8kJqA+jDuw8nbpQT982ue38VwZASxgkh/lB75axf3OPIEZc8wVtPS+yFZiDgviMxgSh/1
0NuK1lfdosHoD9GNri0isjZfyy6c3dkv9tcqRNT6axUdcoAaPPF/2+am91p6w20Fl6LoqnVu59sI
Mo2UhBcC1Pz1KhppOMIgQXBauyVpgqJYTzPT5Jc6jIJEAw1fbzm/V9TMTWrpBnd1mllJswim7P78
u5+Nj4CkhESV2DQiXf/rR8exOukT5ucI5NgrhcGQuNa6qb7PUdYI9Eu/djbyI4fE80Sz/XQmAG98
GhzNJ+PH+1DhvkNscJNFV6IF9X/4YX896UckbvyoCHgS47+1iMYKDCHbzO7EmNFm1nP+cfOfkQoM
3wrxLk9BYF6I2XTaUwm3eftJv3TjDd7C8bRVoaIpm7yLm7RkbFZqwX2qh8sLj5/9jowSBGoYDtjp
NB3/8wrtHQrSSWZkFmv7sZQflVp9kzrVhc2z8GW8qwVwMMKwfCEN07WnHeB6dd2v2HYe9UjR8KAa
LlFYZg8V55qJnwY48BTNBAo91EePuDzkA0qNX13m3EwMyQMTS5fRu2ugP9sXk5vZbfa/T0Vu+2RX
O0nimQFPBZh2JSiKYpLTaezyRnk5/+Zn6lluHH6dcQy5+skNPIG7KZKRFx9x14jRVhYObyJdF5YH
o10dcD27hJKd3Wx/P/TkwgXxFmeGV1BEl8W6bcHEEMfV0lv0Vr8TOy0sQOD5mI/XmP82FwLl3F5D
u07oKwgsy4+IpdmZmZZELDE+V1QP8Fj1JmZWKf0FL8ou3KT6zKyBZgHdTXgMSBUfEah/xajeyg2l
zUsauaLgjkx0jkij3SFGsTcll54K7OSKtHKTULtnyAeUCTtuJ5bdMpw+yji9Ai/3mbwOOeNlJaze
q5HepClF625U90dSbaCCQWGwwB8NTfI4fxGUUelZMrqv1pASHLb9hd8Zo9sza5FT+6axpeeuXIwM
ygoU5LC4pQYCwP0faJuIWHWaSygkNqLXAxXuNF/G+bqoQcowr0u7qz4JgUniBqx28VYqlQXo4U0w
ajulp8uo0NBBTnXv+EF+IbU4NvN+LIOkHZFZWLg/9C0mWc86NYATJgZbWePJbmrrd02qUjsnn7GH
K/1RJKgxUZTuYCwDTVuaiJWnaQuqU8B8gDMurSr6x8BmdrDMDzNsnwRWEaJ+jpIu0A8A/i5CuF/q
CHIuE61sozroflu6udb4izHwNm2W3+pW9TuQ4HWgLAs/AKED7R6YHBNJMU0WOINaT19lq7wAG/jp
42dQschU8jb1PIXhSWiR7BQEsQ1SalRlug08DP+72xioS1IFn6no0uCus6gcf3Qd6zlGviBQ7nG1
fDET7VpL5Y4eSfyZSf1bZvbX+BACZiIB87TODelAHRsWoVLet9X4fpxi5UbzzkjzYeifU1l7j6z6
Xkwys/RCm2wuVEOgwTgBcpr2g9stTIHon/PL2vyla7UrQNO3AIWfqA3vctNcxJaFDtuFWHIcFJ5u
KqiNon4gWUWI/Huo1po+QrwE+76wM689bxX46rjLml5dRoOUM0ow2wXAtRdACv6iF0rSkiN5myDt
7hDy+ScKf+NAemO09ovWdc6K4eEuSB4nNTPQ3S2mVYhvKIhkyXbNAi16u28FgBjR3gFLedSq11ER
vcResTt/LcyGaNGeJg2ncUBu9f13qQiUW+RvHBasld3Rzp/x3UN12dt6dAEUZ69yZnSGjKMBFDVs
784//zjDP32vJAIISxkag8BjY/GvoNmMRhokU9fTENQ/jE5xfWG8E0149aYxxgqEtNyorjTN29Xo
Q2sMJnKLPegMEgLk1jW6addWqlw7vZ24IrBBidqSKDL/lwtX1plxgsyNBu2umhCF9pS1wmFz/OyK
hq7mmoODKID8NfmGtZAb7a0qB4AEMq6BaLrTpE/iV+werkrjwWMMZJT9l9xL9+Zob9Xau6d7n2sI
cp9/KXPAB+iltBDBfTGYOw2kUefntdTX/bJQARnXTfQc0uNuyxY+E/jDEsn2VCpXIZ9lsiXkC7MP
OYr2fQNQN512WvrP1DWHYbA33UC8EgglOsp2Iv1WJNXNLFqJKODKLtXor0p5PL/6uUwDPA+aP/QS
oWWd7KgOy0/bzrgGaxn+uchsFCPeiwZsTTVb590dfcYL1cncVc9rQpFNsHIprr/v4rIMnaFvK9Qs
wuBWxCmRSNmdvQ3lhx6njAsf6HiV/9i1aFmRUlEemKdNKaSzhgyPAJ7XFyZ3cQcHyL4pfa1yBShn
8sJfhVVu/CTt/oUMoQi9V6pwIWZxUWAt+unj/Fs3Zl8B8ckEUWXZZHnfX0Ff1FnKIJBRj9dqrjXE
izgKtUWwsyobYpCsoLvVAj6YBvQWAqmm2yJfK7H/OapMQUkNmPgNZGm9wr4PnhuB6vbG4HYwatsl
c/piTA0Nogpu1Vx9qd168jms3Vgsuqx7ckbjwxYYobFvD1KRbUfztikL/mAp/LR8zXB7ncwlcdzW
UG/ziARJpEQFxvYVGi59SY4kCwZ9h/HF1CyOMDzLLqANNuQ/PY5XYRatE1wUFY8bV2n+BB2gPqQ3
z7/H2deIZQjTYBO072meXEkQAUxcJI46iaHl7+WhfRPdazNBwpGm3PnHzcffv553kiJPfhnZSFxx
WiZt07fWy6jVgDhUhl7GfZmM13YJyCzXru2kvXPC6Ov88+d+LnNfBjd0Y2genxycKrOK0MTMY6l0
dF1qZ6M19hN2L190gVf/QQtFHP7Tg0NGRjuXG4d/ioror3Afg3oOi5S2j588Fha2mdJNhfl37KvL
Mc6WUjldi2LEozA5/0Nnj6zOV6WOdsRs/SQska0WfT4JbRY686Jjcy0xjhLJTlj4+5wBou2hScOI
zOkR7TAL5Zo511YEUaHWen41czGSEhy3Tu48MHsnr6GcjCGt2v/W+xW7rC0bpn0MjUKAthDztoOq
XAhas1MCncCggOoFPX+KhfJDXAiw2aF9ZZsQTZyxdEESIg6RHdTKY6KJMI4rB+Zb0RRuXxfPvR4/
q2Z/qMMqJaLATK1VjGDSyVWFu5Fh+I1bmTBlHfsGRZvEtYocH5DS4f4uKtcOO1gXnHSzVq77IHqN
5fI578zfjvSPH8YoeDs+ttbqhfxwtrWIv7PGEAvULBZb3/dY3Wktk0hgFLFv7H3lyeosMpuGUiQx
orXI0zNgpa7hDxtbKTeSFi4YnQfYUaTpojCn35I3HaLyEzsOmGZx9Dpl3fugWHs5jrZmpPyG12V0
7aXWiAjQp0fDEBNUFs5fp0Mcregb3ayIPFKmrqa42ndahrCVfB1ZuWiErKRqoSLQhJj/S5v4mzyl
Fjm/LWc75ORhCl7oEJR/SF6PMNDN0OBegwfYuQjJYC7jxw8J/fE4YNws2c4iV5v33v6jJCX8HjaA
0f+6sIq5QloIuGBEqtHzO8XB1IhfW9rIRg088z4s+3dNhlihvDdECrXwNFdT7jsGCENbruqLIXku
JP719FOUEgzjKbeRWkNzIn5OEa92PcATml8eLORLvPwSNmI2MoHowgnAFgXb6c2ttUWed3CYllEi
7aRO2spj8DAq1KOGv1fxYlG5gkSpaGX9HZn5uk6kFVSv/cigOfofl8A/w//z/8nv/t1xfzuczdVX
BiLBbEO8RTA6+n581GyQnEEQXhzSanxCDornbDJeeQ7mv6JLMcn1oYmJV+c/++y5pXXAtQtKBP3k
k3OLLZ1SGp4K/AFpZ9HR9sQkWc25ezNpT21Akk+D2UqCle8dzAkZ7xiqvQxuiPRqofTetoY5kpFx
aLGJychmVKKbLK2+ij56lntrxxG7tOpjNDk9tsdWJphPZCyOUfevG03Pws7QapMv4eWNq/bv6HqB
vWqC29Sm8oiZORdCbdwct/q01RvpHeynA/CoeZ8UqmxFDVJX0b+8Xlv5JtDDJnvOJnNHC3dTilJw
kMxD2spXSUcoHQF59MEfeO2B25bYCoUvGvFAaIgZZnQVt9lHDNCzk+T7WnaeSrTvBDbEQsQitDZd
F6NRhN2RUUFYdw4mUcyprsaBjoAOyMDxf4HNeBCdSDEQNAbrxmHa6lvoDdqMPZv6y+iyz6AzXybT
ufeDnpJNxYYkaD76UFtKakq0N5t6aSnZdWFZ5J3RhUmAuBp/vG8BJTK5xJBRObk6+xHjZStmYJUp
wzU0tUehkih6pt4wXFTrnUlXOI+QpsmRHPRJTh4WeBNSOzZd0wDLE1NytmMSvZtVsG6aB7zGdgau
bC2YOz/xt+dPwxyihkdbOjAWbOx+UN3Cxk4HRwY+Bij3tizUa7NMrvIgXCdxhrwBKqFAtbMCiLii
ow3g3Uda/RnFNSLo3p/za5lTcUW+FdIBNpMOxsYnJ1MyMYJBoZJhHahjM+6/Erv/KJL1INclZlv2
ndNG18fKQm2Vu8rwtnRKusWAM6XreTG7wZRdUTsPWrzCjdm1o+k9IIJFfniLaeWF7GquWYPdPHM6
h4II1aSTpDotac/mFYPeY5IzViVMIH3V2SpXhw4/UbcfwqZ4dtTuU/OKjyIf6MJEkGmn0PVz5Hcn
sqJjP8SIXEm38dUxYCBzbIOSykmvqk9UTh5HVXszvafYij+DoMFTvZXRzHFwcc3rC9nBTMKIBwkK
tdzMUL5PY+MkG72vj4BbxLwxiK17QWUSm7GH9gR+/tkcP85/9LkOooPSONcv4AflaF/6d6oedYoy
+D1pFGI7BxpdG7lzKB0950+NyITSJ/6iiNRPonFtTJ/85oc095+CeFyMo7fQDB/SKkSiVsXWow5W
Q4tHVgoGaoF9eOdS8RGapRscTemJDv6bvB1CB0xJv/HK+j0WE1wleRZYEw+W1//htyHxCgxVVMo/
ZIlBjxUqimHdMlajTTV5kZuGLRLg2TZQhSvClFH7egs7wX+kk2XU++KnvB4mdyhoPOpGfxvb4UaX
SMlSCOEuEpT9uoo9t6RZPCSV7apOJOE/mCxNjAsWilnay0oKXQlzzV3bZF+JBSXfMON3beAMl0P5
OsYX9QHm8jnc6REIOEYS+zR+OTVt/rZLYY/lfyZLvU+z6UPSNKa0sv4WB03nJij1ZJX5gOzilRp0
z5fzibl7HeIsapy42kCi1U4SisLPnCpraZ1mpN9DNN0FrfqoMY/JdRPry31Vhr/Fv8r098A3gN0D
fA6i22mMvzD/Wlpj99hMTCenbSdRWhTGqommRyOXNq1U3KXxpfAxG+7+XrD2PQMy/dTOteOCYRlL
o3Xr5TeOM6AJ7b+q2OMIKoWVpWvbih9SIliPOJeiZ2t5qA+CaaTz2yaVGiIKb2srvPeT+reRJq91
FG7Ob+SZy1BomFPU0vSxEHf9vlLNk6QgC6N/2YGx7u+BHH9WouNZmfaFVvEcQBAbY4pVgqqGiMrJ
LdAlUR5nWk97SzeBi/lPZd8+oOLw3NkY2w+Aixdm5Tz4VsqAEeRp2SG0W9iLqNLWpdKBoK22k1xu
8tvBt9d6q9xEiswQ2IgU/MjyTSDT2mxjgB60M1tom+ff1RySjMkzF5kmouiPJmFvW37s+Bx6yQ+f
taLzqW3sG9zU7zvnLuRSrxRrMai4JCoXujxzo0EHn2f0gjCs+SktKpNCqJpOQzfCGNRFtpP4EP4p
o34zRg4IAwSr3MmgO4e4wUr1AIZGT7HZU3XX40ExwgfdiJa+cEjyc2xYdUZLrtbDCtAi9Q3fuoO0
aCPAlkns2hnMBgiCrTlhom4Ue2myr4hRITa4Ju03KT50k/XVTs6zptU3SDW/ESlp1A04+gJdkemi
oth2YaPOCQqI2gasjyJm0KcADlMthrCt6Qpbno5Imv1o1abhNr5O7kS7xTHH925MX60ydlxyf4Pp
k3kt+ai/edH4WPJ+LHP405XN04VdMVPusDAG/yxKIYU/yRVKZMmieoRu3OA1pxRF48qNcdf77TNW
o5+N8xzo1covFSj+2Sue1B8FNQf052qFFtyjWWmLDlqVG8rqY1Xaj7qvvp1f4RE0fJLxAjjCX1wB
ziwrp9jquO07uyN7WjZSe1f4yW2iZK/TVB1UcgCgvEt16PdpVjx3lXqnsVnwQlnb5kH3SsJtcgOf
eplRPmoVMFSFwYCtBjvi/e1EvLocPufqWSFrzU2GDRO9pJN4Xw66JMvRyD1pFgdVN94Su9oqjboK
KtREkistfLLiEAHv/D1D47gLtSeztt/EPOU/KCt/lPOgd1SOHYhp/uYLfw+RvGg9aQ2vXGo5wbyc
qLgMbxNr6l3ZVYXr2OGFOPnz94snHmdp9C+gXogV/VURRghqDE1nlkvO66PUoMeqqYO8CAdyYHPa
DxOmszQ+Gxpk2XMB+UPFO6YvmNSMTkyDqkKge/LtS+FPvPZv24hlQQ2m93fMIX+waZUOimunI46o
3VdKfqsUGVJy3RYqFHJb0TOgoRe1Cp8DuboKiuwPfbTMPb+VkRqaWwVsCjGchvWmnhKYMcJKYrDX
5VKPyJKqSur3QFMMkswa8RBtYadKsVAlIhN6FYicKtW0HkvUwyhd0WdJPAyUE4Jfk8gMgP1sMdEK
i6pBCLv41tIviyu9UZRVXlRrtKGAM0fdobXwmQ/QpUOmRVqbTX+D0s8OZwdm30HFHHfaexim+hri
RI5YiZFK7UIuTRyLUHKeKnNcR5n6RoPQXwtT+fXUUUtEmn+LjcvWaWU3bNtkmyEO63YOen7jdV2G
wUrpc2QAPXOfJuDh+2ad9pG58BgyrxCte6uKzlsGmbySWkvd+Rrofn9UGJwhU1Uwsu+l4MWZonDn
cKUR0ZV9LpXdTaWYq3ZFftQ/2Hkt0wiYbNQD11beS+sR9IfLFTjSjdXMqzDEdKCWkUOscqCkg72W
QHwvoyKWl2a/q5uQc1lnt3bRZaty8INVW5vMjkpszxTRRLF/qTa6ik1boU1mr8d4KHaDqe6HyNTp
1LRXtVM9hT2+wVXofaI72O6turQ3Y9ti9ArFaBk4aI3pNDWLyG52UsV1L5F+LXtJvZuUfuN7znuJ
xSK+DwBwJ8yNF91EXzrM60MhOZgYJ6j4JZP6wcB0URZOtlEygI4OAoXryphkfJCzkPLuOS5xLauk
GO5CrMZo68jSKmvs7MbUZBcETI5MWKTynpiBWWNtrDhrTzHAUqBnxauF1sDgw4GS5JG+RtMi35Sv
61JFDsD2lvRu36mvl6VWoGXZZXvZqbd26On7fgjLZZFYxkIdlXAP2mKD7I/iKpn0CalvV/fphKyI
LS0QzEPZqIj3cVhfV1NTXWej/hypKcYSta1gdOIRn2J0f4amXJt4n61S1BgWti/dZMNk7/So4M+V
TP02qVdph9Jl/ZqgOr+MJmVEb8vLdnyp1i005FojOdt0yD6uet0LV7mmCHm1nRxkFbtZKlbAVHce
zPrOoj/kNeENcuvSCkfoydUHvb1qfINBu22UOwXt6HSgyQbrCaNmyzeXRCi+r2E94svb3If6sjeL
4dAWA8qa03ayTP86qI14oTETHdDOkyW9XJADhCvc9uxtOaBxRX0iubVAOXVarWwABXP0zHBYB13/
aij+TV5unERBH5Aqcj9V9acjh+wlHxx+NY65Wyf5L6r3ZAFHHfhEEHduE9kbPWTyGQf9ppN85zoz
i03CvtzhjfDU6RkMuDxJH5WA5prWpfWydTxaBYcy6KtDUfefWN72V3nbH6QseoB/rW9TVRqRpCtK
rGmcfJNb3R97GMurvohWcptvxkKJrwwVVqOnt/9A5k2WRa8iF+pHoM98FUXX2nQh0YSWPCFiYfF4
aJp9bEXXoTGF159pVwfXqTzWG6exixUqx/JK/S/Oziu5cizLslNpi39kQQuzivyAeJpa+w+MTgGt
5cXAagI9sV5gZpWFk2HO7v6hmbvTyffwgHvPPWfvtdPR8NoUQOTccg6tiiue+crLDcn2I93aONCC
EaprlCymEWSLml5k0qWaDeo1U6sz8JTWASyYwcMby8GAydJjUj5tj9Uhl0cmIBCecco2u9LRY58n
A/SfiHWIOdUA38t+zVmSyJwZngwle4mJmSfZ0Oy90WQyUZo7wHjS1uim3uXKQ9hL5ZPQnJwfbiDm
H2zJ16LCjTWW6rEMj4zlbH+e0R3wmC6n0LJJQ5eKOSj3TXhK1+5GXijIYcp5JwqF8yG8NStV/DAc
c5JHEIeUI3HiWrzmCxbt9bA6pTohdvRvxFbOwAnIxrCPGlH4Y84OWjJ4PTAwKAEC25TZU2S5NXmM
W9TKftNRCofW8iwPg8cWbB1HCIiuFFYXKvwiiH66vTWMacMjZO4HMhLB0pz4w3zM26OT1fax56h0
hEZTeQLdz+wmC7rwMiG0ev1S6Wqym7vo1GbZmndUswUIvSJVKKqOH18innBOUwwi3TAZra1jROEW
aMVBmEV3UmcSd6sssz1khC9Nm7BsV2IKwINuurBlqyoMc6eKJ+S2M7bAOCbyu5N3anqUFroXCovy
JjP5b13O0jd0U8TnR/dNGazqwtFuCDclZsxGOWJKo+lipBS+USdPWSI5WzNkJIY1DQqk06Z+LQCz
0SzIdxBkBzOKfcmyd0qMoq10DNrINKh8Wxc7FBFElprWq1YSO9Dq4sSY5ymXGl69aUN9WqqNgj5r
okTahKZpBXZm8MA7NIubjkJIbeXzlPrQQsWDEjo1AbzhYlZ7v9HLO3nsyoMmafd1pzY72S7v+mnq
UQlEl7NWoF+oYxY0LcFfnLROkCSVw0yT9bdVjYhDRXE15DWtm9gEhi/v+X/OToa9uZN5ZjP9psKg
7BNAXgSVld7VhRr7XdbFG8a1HFLeLY72skhPbW4w+QLFPkxi9vRmulSkIQUYfuZ08RxUBkbNCryl
X/fSs8l3MjLNKcdX8uGgg6LofLkjBEgPmfSPUXFZj3kfaGOlejyC6qGQ5UCLNL8eJVAMRWMTtAno
dzHG4mhzg4xMaE4RWAlAsfNJThkHTGimjghkIOUZ1eSKvNr0ypYPYA6of1A26xA4BCR5cgJr2ioj
J4QcaC0A5UPtJOe4jswjMWXnyoxCt8p6cHvZZZrfCmGBvdOWgYxUqSGFaGHhrqPtAmd0h0cWZRT6
NMnOkwMwM6JdR82xD+RFL268kiSmebJcYhjmbWPLS0Dg3b7t6qu4tvWglUS406Nl2dDhoKuYLN2R
ik2cUU+Ne3Vp6Z3phX7z8SU+G04I8JiQIGoR5obyNzkMXULIDE3GuVQullDW/CXOH0Qqe2ViXKpJ
2OyjXLOCys67zVBkR9MJyZKO76fBVtxwibuNXjtxoKXnWZr2V2rTstwLfrk2VJ6yBXmXHqO5DhYZ
5P9olz463/A019J8Fqo8zg2CxG3RcprVq+oiH5vU63U0psyF5JV5CBs0tccgFvjXmk4PtIzjfSNg
qOCefKydSfa0CQmOUQjWNzU9a+VMO6fuNCGcJ4pnUXFtwiqRvc6CjWmloiannUFgMbjV0jRBY7Qh
n8NiuHFMIEHqaAx6iojyg0g5CizI1nIVoWc1N/pkwPRnydVE3Z/6tqcZboi7amHDM2UKhdoaLrOJ
SjAxpV0HoHcL0/qa9TC9oLeRXggd2V2oXmXZUlxnfbLtqiXfTnl2m+dFfzGanbRptCbbimI4myYw
BWkmrfeBY4GRku4FRnVv0sfRVeNZ28l1pp4kZo1lGIb7USknoFPWFWBTqpuIT623+vZohmp7LFQH
FE6ijK6hbPKo0K/0sX5q6vQs76weHBZfpljdTG02uIQAZ/thysyjPNiMZ7D7H1Q8JNBZbwnYHR9F
PJ8vdEehrLPwQB+lgEua6KTxZJCDLJfgWFrNvpX0sHDHoICj54ZdYt5lY4wkuGwldjLIY826+4YY
EwBPo7XV2bCHONtLqhTv8Y0QgWK+xQDUtjpw3bBD5gKF4FjPMsDmwQEkUT9Zk0IScjFKrKHOCyA4
BRRxf89SQXax1uteCTXPXULlaTFHzutz6w3hQGxK/w7uNnE7eSopTldIKN20zu7u2tDrySLaFyH/
USztmZ2BTUnNynSbH7IkANteybkZpIldXSS0VznGR4HV9/SIEp6k1E6N41xRkJflzokXpJhaUZ2l
ZQFGXXhhSDpUzbmCplQejEPkuAzpB3cK8XDUlRo0cYpWKtZ3gx3zQyItdEXLAz/nN3DjM29trtR2
RFlrLW80PYQrlZK8Vc15n0UYs1P4ar65EAIuq0uQOeATrN6bB+l80iN0jeQ2+nObe3kVvqp60Z4i
WkRjOryqS3HrXBocmdyuzTQa27K+tYZqn/GHLNTqXTdV5sZR585Lo47zYB3tZr3trwynXLxiMFPf
7rsbSeYCWGH8NDICuWqT/mKQcStkFSHNQqe1WS9i2RqhHqyeJA+j+UVidwx+jCNZbR1AI33GBKVc
lGplH5wzSwIemmjo5/RYvrZCwh6asLmaZjKNE7Wfuder97AxTiWDbL5x8pZhvOFD633V0jKvLC24
62kCVrcpuVOdZS3a0eVN2mJ7s6PsZDMsPdOYQa1yAq0Ux3NGJhWqBKtIxcTNUcSLSjGdYfssNmqZ
2L4RDnexQFeSC2eb8kGvnMr2fVZrya1YkV0Zm+vO7MP5gCjO40rli1n4s9NnbijGa93qAOWPovcV
BjbWbAPIk+UdWSA3hVWE57ap7q1uQGyr/xipRQ9mrz4k4Vuph3A0a0Pb5XZ/FSFLP446Ue9r3giA
GJ8eaAYruPmJFMIljJNbpYGG082KF9VlDWUXkLgSLgTZle0OmxZo9NJ6Bp/+KOTsEPaazW2c42rS
b9QwtI5RWd1mRttuzSUurjiaVlEReUNWLvuuoFI1M/GYNbzarN2lzeJKS7PVZjtxObPS86+WJ92+
64D0lj/NTFY2USjeJ4xh+0xAWo4VedOaOeHUjaV5rdUSCrAkNC2meAxmeRnYY8aZTbA5aDbnpl4G
mu208tS6YtAu05agqbKb7zjD1pRCPBPcq6ZW9AEhBtxbk0sNEHmxWQzHtF9iiuciuy0EB2ck1Z4s
OVgIjHkjC7k6WTlsD0z6ZBGbzZmSQ8wo1QvJEfNxyJv4vLBH58zZdQiMDx9fLMgxEStaLqz3sgfe
zpJetAXtmQ79qqw/D3kpiDLLzjo1ewsTGsYEfhvkQ2q0iqauTFwZjDY4/uebUq4vwHZfOJkI7HEM
ko6WzchilCR15tYr6qTXL8c2PoEZgOtd6kQjunVYH5dW2sRJtB7+hsRNW3Hg9JS4RlbxceV3s8zE
ygrtYI6i2q35gF1pAu9W1dgPeoOKauDYpOg/VS2MPTnGGD4ZNBan6WopHbwvqXqpQyrILPu9ltRb
x+qf+/YuJcozrdKC1SejFW3w5MQAi3Gh1mc6jbp//cFabiVtQqjmQM8ZYDa4qtm40RDFXmuzVdQl
LUV8V5fQv0EOJJnuzm1ymlMyIyhV7sgaweCkcdqt7qMUzriKz0rvyYKPWMIQvws3hONVTBEPKaBm
OsCG2+QEzurDRCcwKTZyk72hpvzJbfY2lMbPCM2Ja4h3OX1DwnVjSFS2yEjIpNRzNCT6IyqVbWnl
1TbMw2th2FdimB2MChrqR7O30OsRvRvV2oOqLvLWTLOak9pgBXkaymCVe9PLB65LrS36Tp/6ZdsA
iq+495wW2W2R3mRTfmCsJ+3yeb7jevQbenErP0yZN6o1KsE0OJUnT+8ZPX9q8rYNlk74s6wc9GXR
NyZm5qClKOmKzNdsTqdIgwvfntIlaNJlCOBsA4NX5umcABhy69WhBxkPUnzpi0crL9ptOrBMlG13
WKRsCEQlU1fYYJQt8hjUNbKy7gwzWKs5M9EuFMNfJHTRLcPSo9/KebG1UQ5+12P9ohcxkQwz5UR0
AELc+UKNYcZAh5VwzF7F2cbjHrqpxHSmiIn3zAeSEcdLbGmlx82fQwuF/fz7Dqv6VTfCSyCMC2+l
aqz5LNqv3ecuzciyrfXWZ+8st4hHiHsj1SGiO4e3nlqsl7ue5Mv2asGcRvHQbpBnIwfHjx3gSSg3
bfhuJy1NOit7dIwl3Gq8+rLIxR4X0HYR5bupQbU27CTZWvkgbUd6k7WcbGZk1UA3SvtQWfZWSeLX
lnp8m8gVMeXZsFNU6cVRlXPmXhyMcwRPUs7JMfJLO9W2YZyUVDY2CT7lzi7abNNR/m9C5DW6KOsV
xX3rDBYD4nbJvTFFszGJcQiaoXtVRB8xli1Tfxry3DNnlOesnhZsJWbcRpOEgeZMeyur+u24EO4M
J6zcwD17bMLOb1tHD+jnUthXfmNI70iitaAZFSypbcSEUlD3y9nJ7kC7153mRWmSB5NMKAoCRlhK
VUTDTFxk+XxZLh1bVO9c5WEjKMPCdIvAhwq0tHeEm19P0wIEXWvGoK84Ui6dDmXQxhHA+6wCFrn3
GNzrlvkSUzIkWpWqNCyxA8C/ObkqlgoShaW+WdTGalNwV3WFEhjlgpUFZNFWW7MI5CKJgqHGR6Mb
DaB6CqqfFCCWHdInzNgcCoVFk+JL9VITt5Qe0YknMoGrMlG5016npMjg8ttrMw8q+VSc8pCMr7Gn
V11p47UMKcAvaUYSeejrjYgCdVGKGxwR7mr6p0xJdW82NqqJ32Hq02bTwTaA+/QmFY4KLR8/qBTS
mIrh05eW8y478g/YKYMHqmThU6vTlWa6q1gr17ysA02kwTXIT9lYtcprH3PJj2zeheixWFhpXAdq
rjzYljScL7QBFiffcqqJDwhq14aJc2wGSPnU1Elgdc4L+t3+kAJUI/NJWNGuLjAaKYI8pnZuW7/N
kV3lI2lMtr7RMusUkicXjJNAR6c38y6so5c2QWA0SxNWTcjtepM8QCZ1dmm76bueufK68k0QrZNo
5NQ2h+c5xIdJo0ugYjQmZllLEbga9E+GmB1/HPNAuXRS4oJq5hJVIYce6Z/kq8yi/W6V+KIbWBlN
OlwwNPhwVT+P8huSZmE+IK5YypDlMgx/zEUxb7WBW20xgo9e+wxMX6ZVMkvypo7bzvuoGs2BTmjJ
wb8xlKc1Tibk3XtpmDZuGi6qK1c1kBuQKXKes4FwwT7iQOyQPKqa1PFv3on+ZXz78U5QbKFWRV/y
ZapVT7IQoiGZLjFOWTsAx1coYPMhPHSoRX29xjU10ROqhPZktXLQ10Qti8h6ytVS2mkCXMOYj5cm
VQ/ovISGq7WGJ9Aq7fgYYollJuQIWWZsPvbaEtD0FiFTrpBekcc0Udu+ITHUVukwLe6UdAOTamAm
Io93WoNJ1KYeTrJz3YzbvcjnB0WUjVuI6BQ6Vkz7ND6pRU1FESXveaEbfkibkz7WLAq3VzCtfrNB
fJ2H8tEznmWbgoEIQPfX/cHKiUxb1qpdk1pMOFpxqOEs03imR7M+VQLOk9utjLiiG7l0wFlGM/FJ
8jgtqQUOhEzfyXgKx5GCY8gcH00i6Qup2KYF210YlVeWSR6LUqKWsjqfxkWHbIo2ELEz33z6X0fj
66dPAhM2b4357mffV9tZNnW/ztCnbhhWUZswXFvZpoyXSvq6Qb2miCjS+FCZTryzmb/sui7Lgip0
Yk9La8ZvNLC5UY2LggGfNu3nSAs6ppc4PMtxr8Wpaw3WA92Y74qFr3qa9cVjTV+9RuSOf44CnJKm
GmkKMrm0CI90cv29dPAiMz4/kzSlBycyHPqSSA02ctfOOvBH4XAVj/pT0SDgCplQEmi0BUhyXDCk
2pm8rev8OlnGCP5YlbJDd0/jQEBXlsB3ss0NU7VnJw6/0SaqX/T6vBH2bXIGlJWWZH2SUIRjGU2z
zmoSGxN99YyoHs76rzQykiF+NTQFp3OsV9SBcuOKlGyMiWRFppupCHqh7ybon0u0UyODnLtM1Bs6
0S7FnsoL1wlOrpPhm0G0+rVQ4yXDcDFoMBtIqT9pmWLUeSIsafYURXfWTek2gv+EMpHr2esdK0GY
mHvOu3tcpJyle87feAFtmnTRe+xoL+mU926lruzQQvEKs6wPwubcHDLDNfvi+vcPrfI3Dy3LtK3i
mLJxT302Lw1zozE95j7X86o+G0X7sURrSnHsu+Sy6sz7oq/GnW3F+24kMnCawZ9NNllkISx1rbOZ
TKYHXcSeQ1n2r6fwP35xDHT//E/+/FIB202iuP/0x3/uguvgP9f/8T/f8ev3/3P7Vp0/F2/db7/p
7GZz+/kbfvmh/Np/vyz/uX/+5Q8McpNeXJG5Iq7fuiHvP14Alof1O/9v//F/vX38lFtRv/35x/Mr
xlk/6fo2een/+Pc/7V///AOxEPZcnoL/+Ovv+Pc3rO/yzz9u/vd/vb61xXOZP5evf/t/3567/s8/
FOsffKwytgeoCVjLVwXn9PbxL8Y/qDLxqrHAUcx/YAzKqu3jP/8wnH8YyMXQUiHMXUGqPHBdNXz8
k/0Pg6wPE+MGj+LHz/vv1/hv68e/Prm/t4J8ZeaSK4VchM0CNwiUqE/6d3qudjIT8uM3QjrWob6v
TVxjWRLtOYdZ3GEO5btyk88FNR/bB3P0oJ1/crhk6mhZ+TEi+0rRp7tKRQ5brqKXv1zVf7/iv5pV
vh53SHRTNCxtMjkZFDRcv7+KbexBL4ipX8+OVXYFiY7uJYshA5Enw6nWmuRSteJ3XLrBAs1rqqyz
6mHJp8Rr1y3u9y/my1PKawGRb/CQcrVQt/z6WgzqEA6/feEjV93CJdlEyvDekHxd98ZRC5Xa//3v
+yrvxZbAW8Ywg0cf5ManVWwyprIFvVj55NcFmdkFo6Z4arT0q0nmYhA6jFc9ulA7zL1zR/7g9K6n
31lYv1Rgq7p4ZbryOnB1fj7zKjmyjrkiGoqoClcJC7+2EPkLDgpKexpX8IQi3WjRyzfv/csK/uuv
/fzeaazFZa+XDDfVjHpNztzWdipSArInQ2o3Bd52F9oKfzG8Z/2QfXPjfd29+f14hCFB6CzI6FV+
/bDLOQd4S9IZowvOFI4ieQqBrVVLQi1SSrAvifHeT/OjELdtnCGNrWYoBlZAEyoYCntX5iFxOMNz
lUsvxUSgSSpn75xI0V647ZlUVueN1e7ozHrWOgP9/dX7u89M4/Wbq3OJ6mPd0f8iUct7YhyMiXhP
6qpjtOhHo8Y8Y0jDrcYodHVliKonZ1nKv+NPafzkX1Ro62X7y2/+9IzEjQoNIB4JEhsSb861xzS0
rlMjeq5MiZVFV342YnrtUvuuCY+Frd0TuX2qnP4bi8iXA9DHy9DAeZBtsS5uv16ArDE6I7Sm2l8K
FZVZqt5Gy3xUNCjzg3n/+4v9ZVkwIEqZbN7oXmWcLqzWf73YtlErnaoiEZISh95HfTBa7bo2i0MM
KmcKv/W/fnlv/D4kxCsEhbISuvuvv8/Mh6JpnKzx6Urv06ghvnk6DGp6UPlIB5w4rGHX+TiccdS7
zoiqCtVTlVkvct0ByHCqd2M2XtT6au77l0kxXpKOrMRef5ro0htD/0yaBYjwWX1RVPHNCvo3iD1U
7BofCcAm6GDW589l7WVykkM72Q5nWpxf1HV004WoQ9HQjzHnJOTS9oDDruml1pXzBq0BjWV9Yajw
+4/tyzPCZcQ8oVOf41PntPTrZSyrMQ3j1uIyjvXzUrGRNOa9MufXzrKGG+vXchod4aN+wxD+G5k6
diieSWAo8MpN/dPHF84VY9CmaD+iyEvDvi/E3HPMtO+xHkVye+jspyEj43LOn3//jj+0sL88nAYF
JuJDope4b/j661t2pqzE/JC1fiyP1+glwfoZfaAUpHrgVaTfjkgvVONjUdeZn6dMw0jfZghQ0dKg
Ri94sQuwiTgnihZgYETCR/rNw/S1cuc1cofoBtudqXJ///oaR6mz8kRVG5+TKaQWHMqqVR80Bttm
m/KCRXfh5AwTyRFFDXc3kibOWiydz3Vy044U+1b0hK7v4BA1PqTN5aw6L7ZqfnMpPzzKv1xKYJoq
a5nMU2/Bu1/Xwb+ssHZj9I0YUFoaYfFmRMLXDJOHRlytBhKjJsiwyNSgbO9K2byvo+HMrsUmHMw7
WXUuIYReR7J8U7bNnVSwX0zzz9IuC3oPRNY4xX52EFGa67Ck0Nuf+M7oHyhtwEAIxJbg+JhfpDLA
DQV1iBdv0xSsDwaHBCCV1u4Gzg1FEn9Xi31Z5z695U83Lo3IAlovb9lU53ti7rezE1+N5hAQcbnP
K237+7v1iyVu/XWr6Xbls/OQftrDsrgViygk9jBJA6qsbXQ9vmgk+7we+gtHcJHy+f+56Pj0Oz/d
fDTtW4A2/M5aNS+TrP1R3ReKtjHiC7OoSYPNHqKFa9zG+9+/169l7qdf/Ol2KuI+qcwybvywWQJZ
v9Lymkl+D855bn4k6Mnkno6pA6iQYbbCpC/NtbtZQuPVGP9/F4EpA5UnxY/z6SI48xhjmeO1KGTV
ow9tHoaFJXg2mCdkRrSTRv096gUZHt2hSuVv1sevGIv1UnAYwclDSJmqrbfhX54sgJ96okLC8tOB
QWBBFz7pGZS1k4E5hmGoIMJF5Larw2tFGBTbzMayGoGd84DUgAlDDSVPvR8VcRxjmnoQa55WSo22
pHt7ZE63voeKjGOPUh+94FGutcSvwvbZiWgPVtN8onW9j0e5ZsTonAbVuGyT4ruuClbLLxs571Sz
mbms5EasC5/eKROmyNI6pfRNydA9HdfPMdEfl7g0CaAXj+3U14jGQfbKJhLxwVR9bVKYOrFL9l07
npbu0eokeQetlYx4Zn10uPvCzXpz8gatmg52Yd/nOqNtO4mOtobgFlQdisAkPssjGtGpkwu/XiZB
8oFk+I7evsxUjjRMLdUfHQXp5qAS25Tt4r6fTi6lh3mYlqbcIJFakIBWygbd2EJsCqqFwjL2ZVIH
6cJNMagDIzo1irdNqiVAgIwfrV2TQ5ONHq2sZIcMVL41egNXvEpHnt94BURa2lSlpR4ic3lAC/eG
/lA6hLG2JVv4EpCCumstIskXuTJ9Gqi6bzehQMPf5WRJk1w9Dzazr9B0fEtPSVpdxNsU6zSboOr6
Yy1baFvRpXwE4xZhq+yScDq3dQS6+EWPQy+kXZzqA/wwzrn4gT00QhtV7pit9v0JQHoUTJwCAwd8
xQlHKUHbyzaj275DMHepkkPo1cWc+pWJ5l9MpNVq02FR4gz9FrdiT7rqeI8IhKy1VwQ02t6QqtRz
7EUEdZKdRbFYvKSVridHzTaWmTOk0h3amhOqkcFAogTLJFtADphLetNmdR1oNepolKF9BfXdqr1+
1DEGkbA+lcO91juw3hR6phyIhU77XpIsw7cVpFTNdBNCTAsKFZ4L163ZVKPY8irsQ/ZgOFG0K/vo
ZVry+67FuqJU0V2iygexQadlndTOTLhN4iggQVv3iyo7auKHEdJ86vDULlBvPbWjl7BOlYuEzlpS
9cNWt9DyWzlKm/zVsNnCjXXUnSTNWSQBhlgUFKwWSg7imiNf8st6KtCh8heOCXtBapgWZYoVsAhP
npIixTA7JhBh0WRehcE7I+HYp+3vZtFMxLdk7GGiKQxBIUolwMcbO7wuCzZiopmejFSC0N0wve/C
5DkyxXkLYXMrh9ZlW5p0N6XOmxfjnAHUpiaOs6hQ2g1mhzQ4rl2kMKdocB7yLvsR1aQUI3Q+7yw4
Vng2HdJ09cHr62ybZ6anyhOpXcqiBh1iNDMbrmHK4Wwou92YF5ukTM6UIn4dZNb7XDfcOpKLLbOX
igiLtPT46duBqQajDT3bmLGxkR1aMVAFeqRcnCyjEF0B0unES1VrtxCVqtI02Aij4/wTSgw+M8Ec
VpMu2yIemU1oqstMkBg0HRnlbJLza82Gsy+xI6TF6jsQ1TZSlUAd4tFXinnxLWmbZYh4yo4c5zM5
wwUeqsR0D4ssNhpDpETkQegw28ii7B7bywP6kUeayWcjCqTIgahIn+kKA4q+cZqi4DWvvnHr8iMy
eahwgztTukHwXrk5N6qnj/2tdtRHKUSCi7NqVWcsBkfFWrkiZwSPv/U86eii6U77jOsek6lBFoml
KR0smzFovUH3MvrMdgqeXv2OpBDoR33aui0aYXmGwTgiUIilU1mSCEk+zfPc9bkb5x9IPQe3Cvon
R5650/RnY5XLlKtwJlNwlIfaj7kL32OUNbXCI0mEFFFvfCl35SrBGVcxDjqi+Qj/+KIOrdslqc+K
GR6svUp4mERWp36V9WSV9Wqi8ylXwU+7Sn+yVQSUrHIgDLbomCZXWoVCJJX1gbOKhxwUdmFXBxjW
16ovObA0XPJSmMAZjbKQ84QMaUaPJK3CJLFKlJZVrJSusqVuFTBNiqN53SpqIj0R1Tcyp3kVPEW6
8m6tEqik/Nk3gV7fDwy9nqJev9FXwVQkN9sMBZUtdp2SaHsh5MeuZRiG4GfZTxFihBjXOXclE/Oh
62YvV+yEKOuewTrzCVkqGK5PEWZYbzKby1qMFuo6MzCH7qgWqIvLOdM8YwqhIUXVhTHT0C6relNE
07uU5sDazHE3xIzUERySal7FftIPXCMgVeShz27taCk53fZFgwzNG4W0MHjXIs8SBlIeYoo3BmuB
ofW72mZ+a80Ls8RUOoF1JyqJAw8bCq22BTfBJOuXRJheRFZ9K0qgmZ2uU4waGCuqLrPcscd0tNZB
ok6BtQAPsHvdrRDWj+FZB8wBqSE2qTIVsAMjrEkNUlM7Wxg0GI+W3j+Gc35edLKFH5aRJdnXh66x
HmyNYn9aMtYFQDBxIrc7ycnPHKntISXchaq1V0UMd29OPdErz7XaP7N2Ln5l2/hs5e6nVJln6nrJ
J905LjrSciVd6NYS6ssgV1Vh04z4CQbtfV6SW5N9coyxAaRT9tr2XbRJI1xpMSi/rqueVbMEZAxE
OpD+NRlU912oPUZp3MCPAhaFEiNc5PeU0+o4nErHfpDT6oI7dqtmxQBdgW2ZMz0CDo20y/zCqD3Z
qVbEz3LZ6dF5k2MVKVgtY4eInEgftjIWrnDWfuCveEFjbbqOVGwGncPQmHYvWaw82+zEXpqkmosz
gbK5PdqYuYx1j6c4XbVS1ySReWPRXiyt+mMqn82wyTfSQPyzudIROBx59UiU6BjhVOJvY1vdoMt/
jCv5OcY5viSIDExEvbhDGH9GZDOqYUkZgtS3R2WINmlqHSMo1qrDJG2icZZNUSB57YTl0S1HSvE+
tfVlJ2wcQj3buqzcp9P8ntc1dnkjfmnG6NIym2tLDiUKlAQvHjqvHDW+G5XGyNZ/HztWue9y3yoW
E29IMnlR+FDbyQNUlOdivZuzUdzikNkWhrRzzHpTy4bAg4tSjbnClrm0y7oou7bN0HeQrZ4bFkU4
I/6iZyuaxBIYbfcTjjcFdDsDm2ktzwhDt2rTV0n0Z5yxkLtIll+Rl9HIqq+k6Ts5f0h/o/0s+mcr
RBVZzlD6OTY5h6KZZ6+URLezYulNT340inGb6xA2rAJ5fa3Vz0Ok3cAJfIJp9IxOci1MYmRF0njC
Cc1Yti9OUtMT/T71N73UIZ+LOvmAXPowLLT52znFshJGWZDOFTz5YnmKc/syRQZdx6nsYrHDQ2js
AcdeYom47aW3VDCX6KR5izh5z+btqw5XwCZLfm0I5qZymUW7MGzu8NHg2Oh3Awdsb+mUg9DY84uZ
BxenJ/BLQz7pvWpxUZMrI2t10GEb0Xd8T2n2fhK2D2Va2MwqqH6qmol7Ms0M2/PUkxIcRhrZsEQ3
/Cw69nZZtnSCBpU7uRsDM6dMM80M5k44XuJfnDcY6NjabfvdqZZTpTC2VnsVc15v3YxjK+9ydTgo
MtgFFVWUXZ4ty4zAS4lBBcAbHLiN+rWRJ7fKwUhr1cuA8E42W6ksjCT4+AZNmjaWdFwBAyZRO17M
NIrBLFJjRUAaUFhjHYMCiV63C1D9ldrNpbkUuraUX8SDfsv3Sl6tsp7H04AupnkLbRRw62bdhWrl
s3C8WfX4gODk3hjKp9RA6ivLxUNePadoOerMfl8abox2QvyshdEPAc3Wa2deh+mgUk2cZ31Cw9uU
eMvgrsN2sDc8HoJr3KI3LUqvkq2bXMZBmiXmeQFBAESCva0F5qqP1YPOIkuUc7b23wfKCpdShSpV
GBEfWH8Iza1mLtSoeBYsGrdgi7bmKHHqNPSzqI/Kf32IVr9WxcwbNHrmSgbURlGSGzhcfKrrIIr5
8gspFrfJ1nCSDSbE4ZDX5UUI5DjAU3fRpYzLzZjRyXjI06T3edglr1zmCg/Q8H+oO7PdupVsy/5L
vfOCTbB73dx9p9aS5RdCbsQgg31Pfs/9k/qxGvRJINOSy8YF6qWQB4LtPMe7IRmxYq05x3RX87hp
mAuDXdXfJvWtwS/AfnIxvPlaDzjRau0xsvUlQsX8hiUahSluzdZBu2/m4WPcsIMUGAsDbeJrqQ3c
J5ii+Kpc93NSoURKp3Zv5cyzVYZxDvhXPs/hqpxQz8wmDps+X0YdmblD6sp+HqZEACfzwfDIVSsc
CmXlAu0xHmt03CiagBH3+WEW09eff4BHhmWz2iTYXtZezbcXmdS+2sQKzUS9rMRjFffbzu3vcRHe
j1X0BuflM8atlwH4XF+jrG3MLbP4FQVHd11+MSK/t4xBYkzhBxjTGX1ENAd1JKCnAXGnPceXxxKx
E7TNwMrCNRwizT0WCAiPUfmopCVvl9PZzew91Mlw1auh2Oc8lik2qzAp+5NWTP3JaughlqZsj6U7
ZDdIR46DnCdKFpFsBGlzt87yI2XQGZRDb2wLpX+aOYRuZ5p9MQXnETkrNiyRkrBUs9cnZvhNAKG8
9BnGBhxRa/7jO0n7SHCADuO9rBF+dZ7OFRDWShFuH7QxIsFsogSxIO/W6NHAadxhSEIXUtAGxUAJ
9kVh1M00f5P2zfdwjl49XR6ccQbfOLxyQEo2nj3ejlXSbVytfMi0kOeClSFQ6qFaWdVArmlmY1XX
3zwz/mRMxNFVpKjZHJok2GnCuA6TsqvA9bDct4pWyohyzunTF0P2NBiGrl5xYPihlpuqmuNruouk
Opf2sCHz2tsAom52pfTukjTFoCEUt27UB4DWQGexciNTf6s0dOFJeq5l9i1qIoeeTX1IJol3Xere
LsvUa8TOsMqjAodcd6cnWXSILW1XssOuyO5V66xGzshNoqdFF+SCg73thrdhfoJpiVUubQSW1B5M
U71lOHSbZKz6WVGjSq/S9dh4R8vRDyXeyrG46rBqcXV0m74I41XJhrnqqZlLyZ6J0vKSshoQUt+/
OrP4QpvFWnl+X4K9cXZtWVbbyai+lYI4BPYp1LXw8uIhi3eDE+7iqB1IgEgMpDwPym4womY6Hqho
M8XhabSKp4ohXhADQcQKsa4bPIJYWjRD5oHseH2WPFYN/QgC5Cmr9JdxAi9Vk3FulO3RT9srMkLk
INYEK3DeK5MwhDjiSdbmQ+8mOEsYB5EJE63VHH/KPX1AESZPaexsQghfyHaG19bxTkUvQbPMJ1Vx
OLGmS17E7GA0/Tm7pt8xoz4ORG0H9uK7ds7RCF+2Te3Pw9C/uEwZ7aGg3WG8+XJ4KwY8AwQ0ndK0
eVnUP243vqHvPpoJd5M+MrOO5Td3pNFdLgvW2Nqvk5MIHD/2Pflw/DHr9ZRZb7U1vbZTQ7uTc3+V
Fy+xlXzKzORsxub9jKnUnvMnTEur3OqMFQfXLEjbFhV9djM4CSpc4vpWRXwtrSxdTZNBVYNPDN3w
l9qhKxi+/VzlakiNQTpfxi5nL1FuFuDw+5pq0WNRItulG8rgdCP6ifYjdImggKarPB39qMM5yTVP
I+eOGy9yo0MJPyKYM+RRyuwxCOJjPpkjwla9T8N14721c75vi24+dNR1nTN8JSrg7GdCbifXOgq9
HFZisbfFWjwdVWpinFIWQIu51+EZRMOpjQfMdhzN16rdw7xD4yb9Q0sLcRm53c5p/B2e4a05Zc6u
IuoMUTygU5Xh9lGF8TD46bCRplWsgSJY2wxda16L/DhHA27sIdYp89BAl35kP1OmH428QupltN1j
NWEzTbr4Ls1CzKNTEh0wVDzmbQ9BIcMt7Gtsqinn8YkhZOaPd7XGpy+bVNxNpoJ5HI6PrR4nSCmz
N8jr9aONrrD1rewefhmEiRYWgaba5BSmbrk24qHeZHZhXNBs8wMnZSTLYu9GNDBMjYmAOZCrZnG+
m+BwZBqLGfniTGOeHH3Wb7xwEHeVFYbnkq6nV+K9tIayeJBYTtL4VCoNV7tWD8251rk2iM0xLYzy
yECi3leRoR3S4XGSQPjDuZ3OrsAkk4sg8yCGzAtKbgitoHsbEtZX0Y2YjHqylpJ0cJ/70Pxmu5ue
Nt1ecnhczW7xGNqT2iuE9AVfFPSNEbT6PJ69PtLPefXZzVv3+O8fAjEYCtO8DlTouMdOk84ZVsi/
ftTagaCXTEBZ4BQc0oFzNj4SJHCfJuGrpAag72aARxh2dUsZbDAQFmpdCE4ScAyzpz5Eq421cBPX
D6M37lVJVxgRfULVpN9kOCBPwu44igzGOTN7LXDr2VrjUx3Wfx57/G7Eg7QF2ieCJsGE7NdWfxlH
el9UiPKXpn4fG68t04xqkSCVeXOXSv1p0J2/Kjs+KEtou/PlMABdxrCG/m7wC80JQEOk5es2ck9w
jihRtI1bYvjr8xvVdfQ1BEp11ZYtVfxjFTX5ZrBFFsQq/NzQFYgcCj5lWUzT3ce601eOV8LMjpq/
MqOXsc/7KSNJ4cs/liFs593IjYct7xuX57We5VsNxUXyKJJrg6vh6+Cm164yz3TiL3qC18BI/JtM
z489bIA/X6ePM2u+Mtv3l2k1MEVwpb9eKDSFHnsU5VbEUBZQXJBwB7cM4gifkC9Yp65+Jq+k6nzF
yfm3ueOHQb2zULEW8TcBEICU382jcoJsqjzkLrE4B2pzfT/lBFqqzVJZCroZlPR9Mn3/80f+OOxc
XhQ8tc4tAuTq/SeO+lhlo8ve2nXPvZV+kl566f3oTojhKFP97c8v91HqxYdk6sWdx8QN1c67K932
KsRhjLTzZ4PJUUmzatUI26s7z+52LKojyq6ryvLbRjEIKBP1SLbmX0auv/umeSSIFDLgSLni3YdG
O6kZEXQxUp6j52YK70MfrFdlZZ+MJMYwZFGmaI+0NV7+8uk/PpI2qiEBUIBYZdDo7x7JTOrtaIA1
WKMNGAIPlnJYGLd2VoI6IksM044NdKK496D2rOsff3n1j0+ZzajRxTCxCEL09zeY5s2NJKKLqa9v
6/B/Bkpc2tpckEOqaoAGHQRTcwRWNV4Ks3pp8+mljaJPzlz/5Tb4jeCdtyLoAC5KIg/1368PWls0
0jBmlITkmd2KsPu5MloNZUvuWUBPcHBAr8UqY776RfFQTt/s2nkdW/VSA2u0CJKNbQdXV5DFaQ3G
Lo6IdSru3KI6Y0zt6NxmzerPX9/HRdw2SIH5KfpCJue9Y1TmNhbMZB44rC/CROnp1NYRB8rG+RyK
8TKYIpC6/MvjaSzT/19XRhx4rk37z/DhN5vLrfwfU2LXsfrOc7FmeE0d6I168sf5ZU7vtJTPXVcO
9K5uujGM5nvp6/fKGG///Kl/sz4gGWI6DSbGAML37lNred2aOe2Nde92gCYfSIMLJ/sy5Yhq0KP/
RW7yG30AH5exOAsRi4PuvHtAKgk4zO/4uD/3HldAGhLGY2t29/2U3PTt0pAjZbeO9naXnBM84Iru
plkSRsep4y9X/DfLxCLKgFbIqrxkGP363dsFEnLRTdhi+uyYjv5pdKtX6XFX2t5tpNqL72MTKKK/
BD98lC8thDvb0KkXEOJ+WCPRvBu9DeRw7erpS5pRKEuPlmmJJr9M4y9Oiad4LpttO7gXu2CWEzvO
rZeICzpNfaVVHCXGEjqidxHDUs3W/2Px4883KIhFYsc2nfcLCSf+ObEVbWgjxh+nL+EnbbjLLOPO
j421gOmMRlp8U2gFk0ldF4UQbayjjNuvf747f24X7x8PVMOQL3FAkJD4biVXygGRUY/V2jZwAQn6
TT9HX3FlvehGgz8yuxRMMRi9tl+hudF8Dl1mabRrYjppUYaFyc+bi3LcC1MNlj48CSsr7x8Gq9ub
8O57TxxFmt8N3vAXAcjv1hNSIQQZEKwm+ns5ZejW9KP0Rd6IzKiP7AsZNt8NZ7wZ8WYLUxw4u/yF
3/q7l3QWLT4PMmXoh83XMgn10+p/XnJq8gcF5Wo0cIBUxtOiblKif/7zFfr5xL6/Qg6FNzlgFip/
f9mU/mMBi3iQhwwKHOIPkpFDx6MV1CSkAcyK/iOj+sSO1zVi98NIp3SVtMYhbdqr0RhJICOrxzeo
76NpsgK3N9N1h/SF9Jt0awxM3Dhn9nFznutNg6Y9qHt3XsXuC2bPV6/0aPlJZ7+QQZUB7xDnqm1O
bwjUHr3EOWGkPY3RveHTAsEp71a0CNsMef/oYAcd7GpblcYT9yw3C5aVIIa1hcitCCIP0w91zLYb
+kcmFryhPiT7E5FNV1d1MGhUzCqXBz9MhlXbpbuUr2DtNPjxBk/eDSQXEkqfY5jSrLXdJ4CgGQP4
GNJqy/705+//dwUXrgL8D3B7CTJ7X1qzZLaQ6FjE9EQ+Gizf08Ri1jCR9e1LletPIAJ2y9NZ9yTS
jnC8vPDxz+/hZwj2+3uAioa3sFi6MXz8eg/MrOg+hc8/C+lALtWKw9B9M5SMTCfFhIqHznWYpCXj
TV4ue7/lnqZoH/vz7qcQzbDn1dwnn5zlInkC7U8TpE5yl5SwoJagjNxXG9/shj01dEzbHslgowe2
aojval8Yin0CME2eNpMhfUYb5aD3AHD5zwf9f+sgeo6JhvrxPX597xD6xXX0/42FiGXXoWj5v1uI
nv73f9fZR/vQv/67f9mHxH9RZOgkBaLiB9JvU2b8yz5k/BfrFbeMznEBSa/Na/3LPuQY/8WCv/w/
IA4QGS+OjX/bhxgiiOXoC7qVnVT8r/+JfehDEUZQGQEClsVZwSWs893JjAjPvpSwLwI9j/RFSKYF
ji9P0qLROs6sHZiLVh7DXSbIyDRaWKaCv/Ivp9OlJv7lKVreBe5gT3fwqHzQ30sl5kFF0De1nO5d
3bBuN6VLzzkdPkGLHNf/cZVu//mL/9OS9GGzYK0gMwGDls9B+MMhafSm0UjdBOAWg5N9DC1IIq9B
JdchZI/6FZA8ei+Fl/2l6vpQcfK6ODAJFBOootmrfl0s0P6iZJhLaArG21h381rFTL/GxPyC8Ouk
CsiRf/6gH+stXpEru8TLEsVCPsqvr4g/TWBLciKGvvpm7gjPzRP6ur4D00PzUbL08SVmoakcL+ji
/oueeM6xyc3XvkWekjnmbUfiVFD1J/ayg3AZJPz5Hf7mUvBNLE453aVB8r5/ZI2xm9ZFAsKviMeg
qRlh9rl2TXTn0nNgnMm6GcLk4c8v+rEZYiHIoS1AHc65A1far19LMY+TIwuN8WFSTTu70s7tHN5o
MCPWzpCAZwB3wszj4smX1Nb/xlj+3We2oMwb1Aym8SFtwWpnz4H3ijwOnQTrdW6sLFchFI7SdZTJ
V2cz+mBZ//KZl+PMu2cMq4QgcYW9yvvg23AYLfWpjt9eMwT98Mxeu3aoArd1iBytHfpBjHSAaUFm
4pEfMypxMRvbkZ70SGYvLUUniDii/OUG+HASWS6Fjd99aeWxmb+7FFgUzK7zFCqgGKGA9Ov7XCJ8
cQdYfN1A8T+b39uGQarn/+WVf3sX8DS6BDCz+OnuuwOonGFuJjQO1pVejlsU2yHBIOOz3WJorhyg
s3ZqAPx+rEeEOn++Gr/71P/x0t67sqE0yjGfgVaSx9TtwqFkCqBKN0ASxPShzHF3MDmS5DDSKY/+
Vjf9Zhla7Igu+mzWWurlX+9+0fVGEc8TLFIQQms77c+92fXrxnLORm29LZO9yLjSLkCy1jbpJnmj
eYfooLUfqXBuAXZRFy6S44ZjyJ+/l9/dpAQ/LMUUVZX9vn0VDV3k9cx8wW4wts+GMUVAOeY4WUhI
+fNL/e4S0FPnME79bDrvKzemKroFx0iuTfJ6aBlrW68d0FCpUiD0aq5zNflIIcWXykMu/OfX/nAF
BAsvtsTFP2R+dMiQqFP5knH1mjNeCwjdpFVoNDim+pPtMplCoPjnF+Rwv9xSvzz/9Mdoftk4cpb/
vfecYbdwU82jnLdmCeupJklymsunFMKF9LTvcdm/ahZT2BiUAea0Yl1EVR6wNocbu0weUTKCf85c
AiOd9tSM5d3QWQ8jh8eVjT16a2R3Kf/Zdh6RGwkj/qEtKsw+bk9tz0Cql5OzakP31XHltcyjG6Ow
n4ta8IX3yS2cpHw54soNuFOWRL/jt92EsE+PwTi68aVKqy+ao+Dz+sZn0fmbfmJwnUblWtcK/2CS
SztwzF1b+tRupsr+QtfTiHTmdEj0IXy42a612gbRSPsjs+t0y3nJxayjXS0DAUde8lm7ArOO1s1H
T5Ny0+UodUMr3XlyZBQPaHkV11sgnu2NI1QZpM0pkZl1iS3mWd2ornFuYrVO0S5o7bYCXR9w09rb
1iaZypYvAPfzgzLdt2K20m1nsvNDmclXZurAGUGrWUWFoEeY3JguBr8pLAFlv2joD7VBO2Bb9tGA
jcEUCX3bKUFaAiSH1mu2epiK/YRCHQmwca5ctF8YEVCVoHudC3g3RMiNc9VtAccQmoSjYt244mJO
KBJ8P64Io5YLvR+Krzu+MQs9T3UabcZBiV01fAuxIfzzONoRkDDL5q8umvBHxzgMNO9T1Tlrr/e8
HTvquEIjViIUY6/gF7eZcsx905G6JAdQ4EabbhEdKDTYA8wnjYmHlK61MZLhMTFK+tSiWad6Mu6Q
MnnAGwCWUaHqOzlM+7EX+kmvulXdRDBE+lTsTFwgHoKqGtUE9DmrwPzIuDM112lHfGheFkSKLRiR
dvkBS93ckL6T7Oew27uWljFgj+EIEgXW6gqNHvillSr12zzL9p1TH8jv/IR8M9nW5WWUBJDM6fwj
xHK/jmb3IBO73IHFQpkRt1wc34WFv2jVU03xbq0J4F/1qOuVwUlZ4OBADFYtpa2Su45Qs/Uyttfh
1qIhitehzzjTUBz1ZZRtshQBR22k56hB2tijJSSFNduh5GxgyPk3nVYc8sKW+1z2wPK78tDqaAba
aNcMe2QYayT9ILH8KFs3gPjR/qBjntqnVp9eibL8bnjJnaFluH/QquuaeawieVs2erptQZRCmNEL
MGHEOebqe7asvTWQHlrP9NF1Df6eVsUBFR3Yc6DoqGzCIxpQdLz+ajj3NhyUnyQioLTayjFZVR3L
TXaIFo/ILgCMdBqh1YBHpyHDfmDifxe9v1ZDgma76u9+1t+qyGCEi2wMIsjy3MdoOgSa2god6mpg
2LeaYB7tfQ2XFUlPxuc01R0Y/0kQ55q7a3xz2ghbPf+8f80WSQMVf4MbK2J2bvUvUxrTW+kWBDnA
/kYOzTExTpXFLaFjzQn6rufR0KKHrswYkmGLGLIpX2MI/1IihAtGN3GDhKN405v2IRyG8yComS2/
BCo2bhuGHoGWgcvVCQiqW2uPAjXT8DO7Hc39cOCgo5oFtpzIHMcDuE93ygywajBwS6QsMVMtTkEl
Qju72jtqfhkz45NNnVgI/RnXF0D8aMJTUTdQZZCnFkn+lC3BzbEhiDFrvH6lHJ44gPD0UfE67oo2
Oiir0HfodGkgzlG+AfV3P/TZ59TyRvDv/Ws6VMZ+SuoRMpq9D/tK7Aybaz8bYbwG5AamafSLrZWO
L/HMUiAHnMZDmmx+3vHu0KpTz6qRddoXqdXPQsN/kOWLLFbAjU2Fk2y9n33feDz7xnI/LasSEKfj
7BnlbhozdIP2TgFBmCtIxA6EQRSO+RgUqUVKeojGyBdkkftEmWdO4m/aBVUmDY1I3uFb5HQEIix1
NTIV9jBzPJhZQlPO085Z5Y67kSjEkFRa4NVYeJryiam/zo1i8HBnUAzrk1vRVVVtyhNTFHgrUDyV
I62zsUO66NcbRUGxy1OcrJM1vbmT99AqawqcJuGCH/tQa5G6fh5yqwHMhd4MLEN9iMj74EjJUgyW
96msc3M3vZVNFG+0gajREdFuulQ79LzvMSp8Bs7YnEK7zHfa8DKV/TeYpCh+NFwzRSs+TYRf7xAB
IMoPk4uu57d20px69u5d56QhdTyXm34pLg1o8grsAuQfop+RX6t1YqYIRUelrX7edhHJC4EtkDzB
AP25DNf+YJ36vPgONKQM1JhfG1iA69gn371JkSNJqiLuHr6UzDt56XxjeJoe0LZYxE9IG6tiJJXR
fsY3VpK1OKvN4OlXRQQDVYX8Ao8YU5/j5ut5uu1BRByTqjgYZgndVgEsc7xtXsbWfhz9CR7+t4kE
l6m2uUUMmEmyiGhZokI7urYH1KfJ9K2JVaUsuuLI/faY2t5hruNhX/VhfGL3mJyCcBnYd5l70Be8
P4mG95b44Q1Gj22D2p8wkNs0LliYjQb8Ny4A8jMVEeh403pEY/h7ff0wG2o1+/RBkZ9aN2Vau0e5
TOOoTr/bc7XNphnfSHzno1Y5EAD2IylFC26uk0fme4dYFBmhIPXenR397DSEg+GhJz+k4t6YstvG
98tLNOQggMWjWYx3k5NVn6scXwME5DtWHkIZfde6aSvtJdHqKWgK51yZ4offqJt2i0cJ/qc03QW4
rzazNjgXPqmiy9+g0prbL46Q5ZOYBVtmWgEZbQr/WiQA/lKBv8DqhnIjmjrEhVw2t1lGnKifsTfl
elgeMnfyt+QRILZ1NUyXukaywWiIGxMsvo2ClmSfCSGgiJKrxoZ8dWTMObP3xZkZTrvUYn1CNEXL
oZxQB3LQ9ORUtPlXQdYB1zMxdnrWHMRQjgdk++itCVd+MUUxB7NLQpNqeAoVJj5qtHaLgVe/0834
warkhm94n2m1ybaKjcyG73gP3f+ZXJR475spGRJIxw9xqR/0xh4OFZ7QTccunJR19GBXz3EJXB0r
+6Go7emQ2qnFDBa7SF26n6dxmAM/lvEuxjHi9ov5LucLFIM7X0qsUf/86Ofe24aDQUrb8mfkd8Ed
LumZxFo+rDNb7zckg7R7G847VdXCbvNlu02qDovK8sMbZ7HTsXGgk/MkdoJU0y9G120HhE3//Csz
56EDQw5MUlpy7aP+xZf5I0Oe+jBr82NlZ/E2VtPJdIrsNEwGk/fkVhSx9kQJZlL63hXkgezFiDp8
hnd6KlKRnaKiyk///i0SRahwzsHOkKT1NPU3AweVizGX17Atj5V+rPW62yXTrB2aeT61Xt2+VHGm
Ar9S00Nsx81GTM5wlb16NGP7AKU8vra2HlS5n98Oisio2tfsU2p+Gia3fDYGamdiOrNVknflswgt
ta+RmG308dhXJPr4Oak06ex/15OQhTkV1WNLIhPu/JrReKOmq4byYmuRr3bT2yLa2qkf3eqEN2xK
pxe3Tdlmmw6z6qqvMmMHdCw6NUT3rojpPYe5r599ib8QIwC//PljYtvduL5/ay1dB6Zs7beIyrQm
4OqLAViX/D/TPnXsYzesNV2QuJ08iYiJZDn8qBYT1SopxiuBChVJk6BQDaex7klbIe8hK/pzQWfq
GHv5tJNJNt0ybCZMqrSs5yxyDlrengiUEjfCyYdHQWqKpyVHElrKI5owA2NmskZTSKXk5vpJZiIl
nMBPLgkhVg/NrC6qLU5Jk8gH/k0iYWMfnHrGO0f/EzBSCnGf4V9hGl0+2hOpGpHMbjW+8RNV6ryq
pMQ0Xcj+spynnkzEZUmc9/c+8s1PKv36808JnXVvhiR5wqwrnkiJ4BWdFFPb8tupr8ZdbvusCrEr
nkBNIko01bzHSyyeetud6HmVJFMVo7ufQvehlp16qgfNuPCI31NXZZsRYbfMsIkP1hdZdGxXhCms
TAZric/0uDWmr7g8GqZKsw4mGdMj6hS8dc3l5508utsFAHvqWE0hy3cbRpL4KBRq0A7h/NS05t70
hjQQoZjXoIb3YeI6RCLZ/aHv7Y0vKv9SG9pptGd5/Pm73qpg9lkEeYZ6k1wjgx86TYTA8qdkU4dZ
cuzn3LtnRfuMmX1D/4wYUgF0qC95Escsfync3F17iRFfQ/+xzKW/CcekOHMrfs4mjJjlSAUfinCr
1PgQte3G7aavsTxzVGUmZIbXaRRYecKE8401bJg4fCVoKNvaRfWFFJZ5209lE8Sae65HET0bKiL/
W0u2Eks5htvc/mI7PermKA4ML8TpqEgLcHAauqC/PmE7OcVDar6aXcEWPCzW5jC62HQlD5GZ3btx
kgaNkDsSzaEWN+ajm3O1UjcQLeHGyXgRGquJPp3jqXnUMLEQBfeVne4tTamjWP9PuMy++ol5cRtV
XnxrWKUOX71nqAaZZbwmBTE91aZO5EJcHDQdR9kUwh7s6IzhUUBNqnPJ28LHGpUk47objACtJIYW
ke2rIp5WQ5KLo25j22k8ToOAYtcT82eqm5CyWcvfkoIDv0bROGUJrhe6DpmLT7klLrnuVLLuGjmt
TB8tNtz0MMgSefLs0OPQQ9mQFyPGII2jpDUCHAa4M0LntXZ6bXaBhfg6yIlNomMIAaZw7LXRSWdj
SRQcHd1WSdMtaDogEHR/MaFOww/qrOkiCG7KwuZgtnZPnAvnMdDbQSwFAXQ25+K5zD8hSnjM70Oy
UY8hzj/UE267G9si38eU+bu+icgmFuYF6R7LKB8md9x0p4/hvKvNo5DpeoocuXcTq9rOynosesDL
ScvAOZSEkixTqGBc6ApVgjxfvnaFEx4NEjhWQCyBF1ff8KJrq8jCv1ZMZI/Y2ac29ICQOzwV2KlI
ESquOEfKgMrWC6x+ONNB9gK9kBN/84jbI5FHvch3kX0vc2vED2oTzOWOiB4JtEcLnNxbfhNYejgd
xpyQuBIDOHkfHIuICewlFCH82jqh5Wdjho6Q2Rzdidsj7ODRI2VnZUtzpuDOHlSe+LsIQXkwqt4M
UFi8yQJHTO70P7LlI2OmXFsSho5dUwZnwKil/xlw8ZvAgqfL5CkygGWEtSIrI9a2c5cTDFZV3iZN
H1yD+Dckmo8erfS9rCR0GpDuGLw5H5bZ1quSZ4qQrymm/mWuu8OMDYzvmoMXc9Q3wA+nxpLn3EA4
InSgbyQVn7F1pRMKdcvE+aQjP3KYy6xiP3vCgMIozHXyQCNqSS/Dg47yXUptRxTID30edCb0wyd9
mPEayRijEqvt1nfNmoPIeMqcETm7ckmomeKtVzZhkKv2KhfQuyYffCOCFFFZWFMXN2Srv+huzQpm
3k7T4AWO6Mx16ZQLOSULTHDuC7nvKiY07tTNhXlE8l2xIOknLEHgfcVXlAgqIGbmU4z7IBoVghRv
sWpphoab/8SBsURla5jALqNvmirvlg/JSRx354W4xbMsppUxo95zcX/ui276YphsgU1Vn2lWlyza
CapRErNXs5mOHNtic+Vq56QhMIfAgnlwRFCTWKoaTAUGCMog1Ij9MROaYrJjtTrq3vBcD/P3sJvv
ZFNm665zWO38N2a32AsML6LfEIJdFzykLnc3lqlXFlZA+KaQBy0aUc5UxslEpbZOF3sNWRLVxRXX
YYkH2lsF72OSPtrO4QzbM17Vev7QXlPRqTMI/bXpIW9b7oXKmiNO6PTdetbgucjXNQiIODVBHodB
ApE9LUnfaLJXDwzWamxFuqvyVK2FzF7LJPIeY6u90kt/DovprnHLy5x2QzBWGjil3OUrbqLAihse
KqH2pVEsfAj5JAZWFkmfcaXF7r2jV99HzSeXR8fPkz6jiNoz+9PJ+K444mTI4pRTHYrcGy59+9L7
JWiNM3cTeUZzsdGn7Bw3pXZB91vSsEMHkw3MLxyzqg654XXrqVXD86hj3ok1buPE6b9BrS/AarDG
e8WUUV/N25JNcK2WuqSwB+8cRiUW35YmkxZq6dWf6JV6JNUO9bVD1Lphdi4wXIiTUIW3iR3zWbn1
Fwc77U6rCyjxlLTaKQt7zqhtTd9NdnmzMUI/OZEBua5iszp4oEVX9F0vtsyCyJ2vMFXpOfb2V78r
1CaHurAZpm9dOGg3EsvxKfH0G1DEeDtkbD1QVldX1ydmfvkdT+W2BJUP4RCaUtkheO1BlwRRnEIR
WH7IrPNOU6hxV48tO0KTQhT51n11+s57qNr8S4HGZGtWZbPjy1XHCtvmOhQQpbKqHE9JV0m87lSt
QySTO+bbIC1qrdnWaROUctwmDS6BpF7T7DhbIop5g9nnwqJPrFdaf1sZw5vj118mrWuOWKQhxxRD
sqkWnWfiEt6nu/kqkkV9A2tGc8uI9NPSfFCuEPuWwb8PrQu9OL/CWVlSKHTZbs44TAj7ypiQ7J7l
cJ+UAF1yrMKmUrQeKvblmGA9uApEtwIw0fUatH2MLqkd5bNdpT+cviJfUputbS2t75VKn+oRq29F
Tuhq6BttYf9sWfnZw9OXmHhiyg/SyfPsyRvlk6xoICX0yBWNqq3fFi84MNZ9Xfb0PsNNAVF5A5UJ
UzTfrauME3FM+n4wXqK46tZmGe8Ry0HG771TWMMusBdrF3GloPwtUwMJzwkDlJ1iO/FJPZH6btBT
Czc/Frokw0tHAC6LhG9sp7CDbR4uHBZxUn36ZNj9uRktvCV14vAkTxdrJPTIGp2zl0cPSKJOkGem
DUadra2Uomub7F0jqYJi0I1dMYY305g+jWa2bQxxRod7bQqMYnFFOcIgneMWJ34DxyOgWeIOSoLK
KWBAD+j7jnmSGKNp72jiMHWUOpIHlanSqvCWZJ+5mC4wLDBLVVihYEhtXHNAIkVqJwZpTKUgevA1
hgVZmwyDSngtRkeRxpoxTaS1uJXh/B/2zmQ5cizNzq8i0x5pmIeFNj4PpNPp4eFkcgOLYDAxz8DF
8GD9AnoxfZdVXcVwUqSyTSuZNtldFVEJOHBxh/8/5zsrXJIxTRBTWTgaGjIjyoxtZAPaVGI72YV5
tRGZcaPHerWE6CGICLWTwSaqT/ykZGGwrYsoUxnVjZGeDFqVe2/iXNq07aErFZsNfzVtfUg1s9ZO
FA5DhbFSMPiCoH4wu+CmUKgECJAjiMqLpykgTzvz7uDhgJKrXl9pONeZLuepQiIRPvssoW3pCxJG
4A9w5xSJPu+xme9ULCa0SkQsuubxzJzrvmo5KU2QhKyx+Er7pRY6P5mpyW3qs9tKfl6jibO+uuDG
Yq23imwR0ZMG96PME0J6yX9CNNaZCoDtKV/aWksRNBpOCaVjofJNjT2J5jbcBVA/3pz9yE1Qij/l
v6y3XF7K0J3GbF615JGFOKMVGlB90CSrvLfIK0jbrZ47L0QmBgRPWffs5fKFOe4bCpYzBXKFYYEq
sQ2K64HwiONUbO0fXc//ryH7BEONzkJCw/73GrLvZdn8kBjIf3Ct/wGv/uf/6p8KMvcPKUWm3qBq
wNRUk27yPxVk9h/kBOHFl3RbQ9d1/uQ/FWTqH5BjEY7R5qfPLGVi/1KQeX+A4neANILvpO+NKOjv
KMjejXrL5BIGMjVdijiu+8qlbYWlaBqB1dg6AOn4lttbX5QH7JY3lNxQrcq2kO1PG3fKz4OiHzzr
IDCysSCe/RG+RZP1X+jM3/X2X++JX+/Am2ZxuBKV9HqqWzHm8EWf7VOtuwlFdsQUwwqBu5uVYqzy
42j2j29e3P+JrExe1QDN6hHJazuu1P280QObekgFtR9QUpTqC32mXe7Ua5zvt5NVXEJ7OkwWE/Pn
13ynJJDXNGntO3i6pJ7o92vaWe4PWc01HVGfLLs9JH1xdgeXreY4h/hx/vxy7zUz8npYyTw0rwDW
r21kQ61ojRiEQPNsgJTzH0Rm/8Twzxtt6ASUy0Enmm2sWU+nzX/h2phgNXwUUrd2LZrRpyAVA0Wx
RcL7pZVRX5qxe/Sa8jnNgh9x1l4melculTc+mKfPL/5Os2Uh2QOejVYTXco7x+GQZkXeJ1W/cKPt
1BSPHWd/amaPBKrXhHYDI/xiCH/wWbloNTCueVQDzXeY3Vqzeq/kgl7ivsAZAoXQXAClE9+TVMfP
f5wuRwkDICjy1/mGL4RfZyMKInDEwZghv6c3I9eYBjUXJW1eKdink/HM+QnFZ3mrJ8qTsManBOWB
x4MdS2PjsgPyXZoQLX72hphr7imtu4sdS4yDP7MoUtVKTiuPtEBG5Of3+l71/fu9WlfSqTSK8fOR
ubHobQ93PZhDEiPnVPAfoWU81Tg2zOfaLtbUdc4BShfcM199BO9Es6+3wHSsugwF3tHvjytTqtr3
QTsgfPdvdAa7a2TPKuSBSQWAANKSLuEQjxvE2ge0dV+8rfdRE/LyzOomQj7+P/fq8lE8hJ6CWGkh
h0XblaQmFmchoTo93rqkr54Lwi9J/Fbu9QndQ8PJrIY9p0CkAXiTuqFBOp+aQaAAtfL56/lgPvrt
3lh23o4kJLdZpFgErQZl+zyp2UmODLeuVnk+bjw1+MKv8+FX4kCWZdxKg6388zcDt8oZqC2Ehtc3
0bvjoZj0TWyqG9hg689/2YeP3cEzZVs2qydz0O/XQpE21Ew6/cKwcqjSyk8ZVAFhK19VlX2TwYOy
RJHMvL48qWUBBRNGn96lF7w2Z4duLozKkx9Ve0OQ+fr5vX301IEF4neVM4Z17YeufCPs/ZFvQm+M
Q+URt55Njz7x0kMPpDpRvkCzf3w5FNQOWj0e/dVTp78UKMiu0MOArlPi+th54hgJ/RCmPIym+fvr
qssap5s4x2wbtebvD16r3WB0fMaUnJ1q0T4mpvnUhM+iVB+Nql4nffTFsPpg//DbFa9GMYV8tTJU
rihzbPPkZAAiSo2TXF7kl2SH8KtAw3z+Ej9aYlD+sSPDCsBaI//8zViOIjTptorKSG6ktLw+Vnq3
97tu3w3aQXervcVn/ncvyeyB3FL6D8gau9490HnLDN0NhkU4AbNTvZtY1R7tsVwGVrUHGQAhkgnk
82ua72dPUg8NVWe5wS3N0e733+l1NJEdj95yicOPDo7+mPb9dysMXi3yYNsR8UCbK4rl2Iq1XN6z
uL8PzH5m0CT3teSksBJJVFQ+Vic57NrGXox6dd+1SjmTty6gE8lPLnQWqjMOM/k9ZvxltSFEnSyO
JrptvPEvAWgpNB4qP/g+eZx9HdvBIrcNU3tjNdnq89/9/vXKn41FDcU3E8j19OGGpJf2VjQsLG2E
j29sWpNGTVQ8t2hO4toHqgI14+9fk3057gr5qb77UKe66mJn6ocFtfwfZGFyIqZUj81YteqN7mwo
7X0xol5n3N+3EuQRYgjzbP4vR5KrUVy50NtBiZIXngS3StDuM8ClbamiFaz3WKLO8ElOvU5UHzuo
1FNQRch+gnvDpu5SFCBEiN/7/CnIY9DV9oZ74SiA95YF853gWSfC3goFq0Q7knXbh5R3stGdNXmS
Eyyua7SGarl36Z4sDXRZUngbAjCInk+RriF0JuavoMVDWsvSAJ4/6kMPf6mc4BQ3ayrbnagpLZmy
d0+pfKHZxJ00ubdTkPyBExy+UA+/5gu8e8ak6ekYzfERXA+llqFs1kRFL0JHf5T0pbJq5tDrUg36
3GgPGw5FpIgSI4ksFIyYLo5a/j3UqK9kcUl7AeYIxT7Ev+7w1Av3qUGO6QvtO6v3eWz4Kgo3Jqa+
OUYxOkorz06xOZ5Gwa7CKtvL6JDLbM3Tktq1XGHcqFmooNUo5dqrqnZqqDAC2253rBV323TNt7K3
btU6kFph8dWE8n6ydngGmE0pvNgEIF2ty7J55eV+M1DxEJchbgi9i/Lnns3ujAS/RsVSl03EQQSX
z4fVewM7IvW3F5YT3ZsJm1AFl0Iv7Ti5LqVBt0/q714aLoTMoz4m8fhYWRRqlIWbdl/sARGqvxvT
HLZNVnxNHhGICfz94mGSt+oUNSzvDkL8geAJ+NegFlz24m65tFBvr7Qk2cZt8qy1/YSmpyV0E2IV
8aNxSYu+UPW9aqUPpR2uwMyqy9wdohW7rO+hHhNkwD4FvQ0C5cbtN9ANfxV6hDVAo2sBOZZ5LNFB
LGeXzPKeuykRu2rSNiSDWBtC6edl3Y87W++oJAkE0kqe69vK6x6LpKObS59mMQWUd5V2ulRiCuTf
Kik+AkORobVIoTaN6Vwi4mxNAfVgEN0EzibKlmY1FQtOnYssNPqFqfugl/rQXSK/eEqBvQd27Z6N
0Fw0lTiXnJgXiMsGGovgQ6t6CublNFBPRaU20ORaVr4jdSLaIYDrOoTOc49RhcJu3i3iOc34bFYZ
7llNo5ZZalbzX2vdFNwEiQI4oIbACfsRqWI4HNBDiMfWOxsJCs6wFe5O61zaxHZr7ysisLaFyaHK
zCl1+0l3U8p/RGF6a4nyzyzIzHtoVLTdmQDdRKwrwrb3ls/a4Oce9ddkbJbd6N07SdPP6zZXtrEJ
brtM9BstHCgRmhRHB2x2iEeVS8CdbaOELGHAavZtpIjbkaY14sBGWSU06O4IDD83pU2XWCX/1vGz
k65wC0qwpvif3OmaFt8NbX5SgyLjZsgTS4Zi2YPSZl/SsEFAH+la4/empmI4JRNsdYOZLujthU0z
ROqcFgCRiUrFkrCuqxJVYOwZoOaMUxUaFtXQyd/0okeKqWdU8bWjAkzs4EbMI7qTqfNcM8rVEOUa
DfPAWRuxMA51FSS3HsI5NIzo+Dz6nxVgqZLW84wkYwCnqDfSkDa1G0f9Ui84IkJq1bYWwEZeOGtL
kVZ3fuJzAwO/LPOcYtZWlOeVEIhwDcAE1XRNFmm1dHI73odbXxmLue/ZRE0SVZ3GcXtvxger9MKl
AmF6FSSBjngouYxV+IhnaF90TbMyAYUvsyKrt07oHNEEECebP6i+aizGXLvrMqaplvgDz2yjncgs
e2XT8tz2y+wQ3epmZn57/YdBwDKx2p3Y2rEYb4fMbfaETXXzwrDk+mP7G6+LQPs2NSVdlHO+PS2J
GB7XQas6zAV9cjTAgtGFzLyd7tErWkxtF+38KuhWUa2fSiW8Z5GwG12baYpqr4zAoPvudeiKJkhX
6liHazHc5KQCrd1Ms3F3hLcBSXFzpajReWlKJE06MMoMe4GsGKrpt9fg1Ex26hJhLvAOant7NOdk
kT9j15j2UVsCmAzcZos2NV5hU3CXOCsGNBmIUgyrOiIzFSX9D9Rqh0RrFklcuUcAKPVCGVlVFV8k
+9d/FAWoc4he3pKSkTcflfxPt1P2riAXB3H+MHMzkqmJ52nQzSQiz1D60aYJJyCzeWKDLKUl4qhO
s6qyKiVJ2z6uyzoL7nWv3k09fZpKxH8pS70cu4s3TUs/DOG7RsAQVSYTS3SrWBcvPkyYRSVsWFTl
qK3Iq6K5WzA15FFGbCWgwkVZjM6CFhrtLdWmRuLX/sKt835rqXGy1jHkMEQWHaItRUDCn5rVRCdk
RVUNgLg6eexcRMb6TtxT9Se79GqZsCrO8vYwxXm1tNowosJZzdQm1XeUN1HK2qzrafpXI7x7e9LM
i6IR7lDfTnU/r5JBOYROD/eeFXsbaECrRUTDLPe7k+bENxN2kzveUb0ZHeoEStNk616p71F00lEn
N3hhlLm/qc0tDFljkQF947UECa1aw597vvlgmgNRa0Xn7pqQ5pCJBK/KsdGUWrZRx4K2RJX8oH1K
sGip0sEgMmMdxV5Lp4oubdAM7aZCkoZwY/oWCFObgVsI15Ho11Fnw0ENq3qhtTGuEw/9wyCcbULX
ckeOcEQcxrTosujFctRqM8HGR5KGxUPrlm2WqOts0Dd8++aGZJaVjnJi5+EeQtenkBHh7ofaCPbg
1HyQODgQIvOkhhN1RbVG3gBWAMErIeFIc7O53dVI3nV7Q6CGsoeoj+vf7bauidjMt4d1n9uwI0Na
P1rro10t4n1eBj+GpOZ4bsanJhaEslTpX0QASD+LdhaTTbw6e5iubzYN4r4Z0r1s1f/wAR3u0G1v
9GSXo2if66Id8BT1x5D9fREO1YYty73ra2fDYCsYOJa+DExyaBoz3ZV5Cg/b+gsQk7nwSV/mbB/s
cIUtK7sTu2jAyGPggV549d5E7nc3esGIDpXZXBGTBkfRL5ddbG7MbKS1FJ6gbDv7qFA1ROYdoqSQ
Lu/Y0wrWtIPwImelMTuadXHyUKZuFW+fWxYhE9pkzJrtGPMGvNB70JzpV0FDzM9Y6oz+7DMCbsMJ
KHnShsXDGBrxJg3Q5mMPKx6IPw8XVCXsLc6EDfvB+IZF2znokL5klQthGpRJ1+c/GOi02sw4pW04
ze1xiNeIEm7V4tw06XNYgZyplRgtbWwt2IA8GGbMbikbmKVctiK86m1l83X0OvALtz1X07Tpq/Ex
77Qnj9B2ut+rGg1b5PbfRIugJisOAitamcfPsVUsk5r4zTx0ALPY1gtw/6OJ06cplk36XXOT73Y2
fGvab12GgUYxV0ohYnIdzBUxQs8I9/35wEc4C+FVS7NVUjymeqTMN0kSpzMrQc/UANuGsvfDtaFG
xOJG94ZbTw3PmtX8IiXiRmkI+rYMqrpDpEoZU6N+U+KwmJlhg8ddphU0kXFyG786wDGtDwbFsxny
rR8c4jrOFkP/oMdnZ+xo2QN6bvPhbBc2weGE4eDogWM5Vs5WyVR3jrFhBY04hB0JB5eAgQaiXri2
hHaaAmczVB7ONULkQRQ/pK1+N+qu1GOS1S0oj83S1LtXBBkOg8B4MuqzKRibmZbljz7x5s2YPqul
+mfghA/4jfYDUJYZdMiz5C87rfNd2NUjqD/0EuFN50ynXgvuvCEut4Ya/ZwaXawHewSVYTSbyEUh
VwIqnKHxAiPOZm0BMRQiqj/NmWPyG9WNlDXVEuD7g2ffWSOLrV9ShfChMgUDT04hMQbn3gMC1r2T
0UKHsZQcYPx9pwX04oNlXLTp+CNtR31nDH616ASpE1hbfZxSrljBHRy3HCZBI1bNDZNQMM+y2t0g
08eMGnZbXi+nK6dKn0Yj/0vNrey+SjA3KRpbdRijFX9oZ8vQfiIb5dgEvfe9cBAn2B4qGvoUj6Ls
vqc+BFeSbvx90ZsuUnDXRMUxRjfeiLuJFFCHcTG6B98v0BUxkcwSs7ud2OilXVQjrG6W3LJ6w+93
50pXBKteYfK2sjS7GYNxOfoJZE1T2eUmAN8+sX3EB8YhG8QWGpu26GyOjqGHQKN1QEvYIeNW1btD
2I1n+IPuZkDdPlPCxrtN4wElnomOjjeBD8FE/AFO01sYdaNgkLJBOI5InTztUo/40mG+DIvGX8dN
u3DsmxDB311u6i1RDcIgmwBGim4lP9FyBndFSMooMAkEmJXmLvEE5CtFIWQG0d9iiuv0JwpKl+55
uh4wXq5rkqTXlcWupcP3hMAhidd5iRQ17Vyah5pQnszW304630oiGfaVLLy3kmuPyGTnBRAOG8m8
t1XxrY5Ga65FxQ38H3WJLjpbJ162c+zB2btqeImpW9woo3oEH9LPRpcsB1vhvBImS5u2f2YExKRa
grijEJPia9BK60bd0uoTSoPGGvWOuzDSSp/VwpKqrtyA4EqNv7M67wbRbR4Yc88S5E7Hxjpum29m
5GQ7Zem1NsfDjtSSQEuY3pVonRMTZckAqsL/KxAN6rMqk4YIHdtrctf37P7SanrM6Lou8ta+KCQd
LTLtZ5Zn05KyCwR588HD/DDPxPQnFIIe/tG4KqXW0EXWEg73mUwVSGW+QPqaNMBudk7s+Ct2bucm
1nM/wvklwkksUz9aF4RixlGBfcON4QkDZgCMkI63bCl3/lSCd2aaNbrXN+decMctTCiAs8K0xSGL
j7VmDAwe/o2KaS0aBSNXUoszn6GBoDB8AM8QL0fXeg7twcZHpfyyPRGsQoH9qwrbrZrzECZh7rvU
MFZdw4KK2vimTn56JVrjJlDE3OkMm9lYYwbrX9RO2LvWDh98PW42wMp+ZYZQjjntliYUcCGJ4Zln
+g+rMB81mV8wBACFTTYrEf2GWdoC4EaAsQAy5rOR0+/wN/0KDf48NMJgjciToKNh0OetimWfKXfZ
ivjh86LG+1KZAwuPPDNZXTLeFaH7xlP6vrRrSP01FOAANLmbo1HRKZ7lCNjK8G8TQNiS0MulJorA
QTYify9kuIQ02Vg3+0UsXcDxE8bNs95Oj24h0wFC9dD77RfVk/elWHrmmkSRUhfVqKL9fkkkxkM9
mcwhr0UboiqY1eCoqRuhoQB03YVplvefP9f3JBZ+JnRK10WbxVu8btFYptH2o8W8MwTBLf4VguzK
OXd5SHDLzI1M1tms9PL6q18LbSjeiX2iwSja4tjq+mGo9YWPhqseixNWyC9aSB8UbrlBAw4kXU1I
rdcgDnts3aCLxmFhVJU+RwB+mFoSXBA1Lcye+DYy+Zi2pZwjgSFAKO3C8/yXQOk3sgQoYhSb2nDG
W1R8dWcfFfg4PRmoXAH26NbV6ypwcriAahH81/DrY7veEDd7RA4czgifY6vmWrumbX4VA85HFx3E
EBMS5MWX2kvQRKSn2isuJV2xtpdlUborvQHw5PMX/J6vIF+wZbEzoMLMB3Q1jmGCl4adUIbEhYeC
zsqPpaMe/DQ5RvnJiiB/l0RcE7yKFWNA4IiXDwVDXyg3fR3dxrF9kHVa2bXoRLM2rGjn0fv5/CZt
2Vv5vXLMTdI6RioEpQoMxO8j3ym9XLVyRiEcftK49OxiROocvKHOy/XiWR9Gcrc+Gwt7wzeydlo8
fCZKwEVE6p+oSI7yRq2Bjo4CI9S8lzRiIvb86BSE0wZR8amr47WTdzTB+2Zf2Qpsodi9H53sz9QR
YNpHJJHRTWmkx9ACbzIVYhFr7LB0asujUZxjFH22pz56tfLztRsVuj8TXdkkmucRE2dx9ERaOQud
4qzFTNQ96Ll0CM+WCE9tZm5sjo4zF2ZRnRO76JJKZlJAcO2XiszNmUvngVoOoWppky0L9Dld6I9f
DNj3ybIMBTp5IBnodwOCvZJTqH1XgU6amDJb0c/EUD9TgNvrJrlVwi9OGkGF5cBxmyCUNinbmVEH
t4k2PQYifPZSZeWf2zbvZ2FBeTGozR0VGY6I/AWvVDQChHI44TGC0fqsxqjXs4G2V5VT+OY4f1OZ
6Nnpr3hs4uwG8exETaLI+B/GdXib9Nm5Kqi5qj58wgFI5Ocj7MOiuOfypdoEzku1zO8jrItTtvYT
+mdoHTOrOJddDqW/OHeGtfUy58Tg39utdnDr4EdpfsX0ec/jk4+ePhtDGwUWY/z3y6Ml18K48vpF
GRfnUG9WXh+CuTD1n1g7H4EXvwgHA08nrKcy4fEaSndHzfAWV+EPt44HPGTqj3bwvhFiSYk7bR6V
Nt8FRXDrV84Lfq8jnaBLPD32evLTJriwqrG0UVXMye5Vs33hg/FTiQxHJc7WIB0gRGAd/Pwhy/76
1VfsUjW1DBYT+VuvvmI/iJCJdpTgu8l6KRQiOHiochYGnfH4+aW0D/oMUNkYxir9M/SHcsPwpsmR
dnmpmaU6vDZnZWPF0Zs1HuiL5eTn5j9bROxmdn4Pz6YdD+SJrQKPht5QPUy190XzS/62d7/9zf1c
/XaqmEitaXUQxqARTgCzGFfl0L4UJOwq6GHIHPqipal/sP6QtA0YGWgSPUTrqmHNKZXoHZlL2U/M
k3oZYpPX66WfjOG8NLOTqyrferW7NaqUBlfOGiV6zBiueKlcLPV2j3ujSkMdup19GyOmLkR0QeW9
rRSIL7bLflPpwh/ygVq1dSjAveBZuGRRd+QsIpvVX7xT2Ru6foaw6F0a0YBLwcL//k7DdCIJk/AC
zlDluSVwK8ifwxDgjFyRiPraTCYfD4mCBoXhz6/90et7c+nrZh2xXpkm0EFTDI1v3SDYmZY42qAy
sGouVI7lQ1lsP7/kB5pFWoOq6kJf5se613HttZkOOYqLf/TpBKaLJj30SknTpt/ToVZIzTVuDO5j
kK3PLy7+0feDXFEOHamWuQbcaa2rkw6iyG3BcKnYDsyUlLndmG5rvdklyhrQ2TFDo+aLbi3Y5gED
2zWVeXArvHZfRkN/9Pxftb/se22LSfL3V5/xLetZVjK1DeLEb29mlSP2LonFsK6aaVbjvKtM/6tX
ILdo1yMODKbFFl/ugvWrLVyHkyuzBoqEJjX3WVeUFyAmL76jbpKoeW7JmLFRHRIHux6xb840vT/4
g/NkmM25oWr6xTv5aP58ezfynb2Z0zIXv2WkMQgDPk/q3vdl16yLhOwR3ElwqHeKVp10VmmMdk+l
2q6FU+EjcbHkbZD3Iblb/VfuCGUprQePoXL9fFLRh+gpUr7IqeVAqcSYfsO1rnhPRRHApaH83lJT
UyhDGUi8cnY/KXnLcOo06H0Ky5gLISO9fH5bxkcTBcZpHXC5hpjj9c/fPChKPOXQK1ht6eWfDUoG
eH+eNZ96YzCcE+pBFMM9PDHNzzQvbLI0kHmI4Pb1EBPiTOMA2e3LGKCMqx280vhVYpoJUw7pmesv
4F1+a/LhEUxziAhcO+TZz7rjL/eSRdVWJy94/uIH2R+9ekul4qq6HHQs72o5mwzhm05Qw87p2KMm
Y74ZVYSajn4hYBFklNM8Jh23kxkWUZwV6knXe3JQhUwasoZSYPGja1fP9KwGiyk/57wbH128ViN8
i8p8amU0b6TScWY+WJgECmFkmx5RvvhzrapJmErXHnlbmxQ+5SyMbWsFiiWeTYZRLLXUG2bGbWu1
SGolwgqy8TEZk4dJ7vNI6ryEHQRyOwKd0hCxa/f9E5q0uFG+xQY0jb5bvso3ZI3aNIaD1EEpgPOb
vjlhyIdzFY8vnm8dFHqgjf3EDvrUq+pL3tXWTHG2FoZUcGjfXBePZ1XtR7W7ox38I275KAOfzXyZ
aXPHLmEWK1nCU+ibORr+C+WpWdfFx6CI10n0TRe3Q8GghSGGfiB0m5loPYxV8Q1m/IBzBEaTXWyS
tYlJEbvexnD7tRoWa5y8iE+krvJVeRKozlpNpq1DkGBrRlvfujXaCvJ0qePpAc4y6+SRJGrFnai/
m6nxYslwWGKCE6EA9MexTuLLti70dR3FhzKqLhH57JrOEaZonRsPYcbUVKS9pflNKpyN3OCYiQFv
cgSfNNj32MN4w3huEvhvherzXepUZelradFdZWZbOwj2HKGUUd8SkEblmgjP0Z6Or0cfshKNGdAA
kEZKfpFyWM9JHwYnJIwRIylJhDYyXXJnUcvry5ZYCqJa6R/qCwXZBrCSX5pJ7TX8ESf13jDYuGaJ
h0DAr58Vn4ztBnO2obaPg68doDJRwfN1e6Fm3SFPSRYtpwkQHUGrU5Zt1Wiwqaoi5G6Hu1QlfU9N
1ItRPxhBdJ9E4IwAWeMcRTs/a1tcQoZzJspqVpbRd0LjtXkTFdm8saiETl2xgiPHWbC0bkLN2tDg
XbihzweMFokd0dCglTCTCjQOCqMCtUHbV3OdSDMlm3IcggyLKIi2bdHeRIYqZrtxSjgTJRfLbo+J
m1/8dNzyWKnDZrNMd8hwnXaajRgxbtlNOZXyyxH9Loj5VJ2Jw/zr4doQ6YmDwZOUQFv1KrT0C2k4
6C6yU6d29Ij426aaPsdY9TWDegAtCgPWulTEBe7GTxBwjd1GSjylhUH2OT1TrF63BfI4y7FmN1jV
z050L1rcro3h/lXUJBW2KfpfzKOIoVyT3Oj7ukhneD+8maeXL6UOYif3fzkhC25KAqKhtMe2ro8p
B1N/bPfJeCQw9iCl8zr/qdpVtrORek9FYYkq1UKbj2XxrRppmw+9f/OK9x8q7Ylc2zXQEFm8iob0
eZjSR/y4/twJppewbO9iM9xEItwZbh6SspY+Zi7VYiMdf4WpwpqHcd51KMrLCcvzmrtQdQRsgnGe
l/aTG4TffYJsZrSNn0bTh34wUJpOVNDJQdUyPfiou9SffSUHPvqTcAqybeo15HeIB0yoC8fzK1mk
ObojCXpIkIa5i58BpLOGuiD7syDTMuCQbjj8Qk7oNLB/ZV2XLDiZBkuz/+VW0yUyCJGpRFFuxsT+
NVU9mMaA2WXK2pfWycm6DMG00K8iMJ3owZr0vrjVX9fEcuRErQCH1KPEmBkxdMBm41YtbLyiuVAJ
K2eu3zzqoT58UQ/68OCEOwAnEA04SkJXK43RRmQg2NSDUjwR0+isaWUtITwtk6L4Xhn7XBsPdvBX
QdMeFMmeDm+IwBUjTcYX8KUu86Nt6Nu7uTo2ZV2bd0HJuidFckof7ih9nu327xuvHCwRRFa49ABp
rV+p0jgmtWVWUVk1m1YBEltxCgzzdV8zCjqycJTQJBc8pRdOveaLJ/5B6RqqNmdiFE3sMF+rMm82
K5UWwipQOdVohrjImd0xtEd5Ypfbyrz/cmv/xfWuVZhO609DEnE92R02mmjnTNFtq4a3itHi+vyK
GfvqKrneQ5PZwjFcmszc6wpyotZl1znIDZvOX5WB9vA6sAmD55vytT+JMEfmG9nz3tHYtnjOU1WI
dO6ylbXs4vT5RuqjajEP+983c3WElEWvNiAamRdtPabkTYmpulVgQsk1VotGbVbW+2Jyn2x6x/h0
g4tKYDtnvqRMKlbtfi7M4u/GjiABxZ4GbZYikKZeV7AJTDfJ7+WLIx93D6XnNKbqsiJPgUSZZV4i
gM5+ffEYPtwgWxplGHhgpIBclQYCHS+OO/EY9L6TJTgOdoWHL7nOH7EpPRfVcDtYDYG3LSIosf7i
6u+V9PzgN1e/OlW5TZ2Rm8s5ph6bFSKZGR7eVRMxiWq0K39RDt/C4+LUggqx0DefX/190JV83Dzt
1+oQkUZXp6gi6Sc85JxZhIuCoYX5mXrpPK60A7MNO2jYip5XnWqEqL5SHzKX3qSoj0ZZXTL8zKyO
VMkACDJdN81fQk3XGvU55Hrs6PywewT1sR3/CxFE8rZd4MsEQVqmLY2xbw9/UUih1PV8KoRgFZCH
HrTQJulzUBEJOOHcazh8vO4mbLnTrDgNFmkNntZ7STQCqbVuXOYafwICqER0XZ1SX/sKg23IcfPu
W3ctSph0Ewz1uoyZ+SU66R6zQFlYfzak2eig3dKfUMWA4sgw8QFwkDyC9KPy11Q90P4Hb1bQlCm8
8EL+yxK5ypKz9M+ywwakZxrKKpzpGqeFchAkplNoYDVX7mi9LxMYOoOMvZI1ithSjuaUrRUL0kyW
o7/6fNx8dAKzYRLQfZPy9eslIhNJ7zU9xdW+Efshwa6FSS/vxf7rPt+Hl6LkQEgMpQddvVqCG5q/
UxMiTYQKfUQyTx5ct6+Hn2OjfFXg0D94YZzd/3Wpq/W1FZwxysFHBYkGQgGs6rn6fDLUg5aGOy/b
OD5BstavkOqW4YA35xTy+WP9sMqFPRVFuDSE83R/H9eZmdnQuYNxkTYWJpejH+KK9BFNs5dQ9PKs
T0dfKDfUPY6fX1n+tOux+vbC8i28XXeDoK+6nApXmg/rUUxz1QyQWSlbp/2ZGNvAj1afX/ADC6gj
kTdYhzDGYiW6etiG3VlDnnJFdpfPjdIia573tXlvjP06H7ABjz9ygLjpWK6kianjFPzFHXw0sijT
0OegOCK9+b//5hL9QlCwaVzAWX1Mp2prh+kmREUNI0tt57F5l7kAz8eSk6ysgYDIeEHvvjP8eOmw
radxzwnf874wx35xW+719stkOs1zbeCwDFaQvSbOqMdKkkmD8Yu3/oEdkpfAC9DZ79HzvPb9O26n
kkRLVbUBFjOq+m0XNysr68+AoTayopdW/T6e6GyNlPxMTdsEOvPo2Bw4Wi/rBJVSmJ5ro7l88W4+
+hRpcrILpb4DVlc+pDfj0UQY0ccoOgEMHjtt3bP46dkOSMFRFmKg6kXZE6Wr81QSVO4Ey9fL/9+F
XKxfisOP7KX5fyEnSWN1Mth2v3lLix/tj3/yLOTP/B//naCkpq1//Lf1//yPFthFzjbr37iLf/8L
/pWYxOdgEExB+5T1T37+/+RdqH/wQl20Q1RI+eosLvpP3oXl/UH2KqsJJX52pTjn/827cP6g4wAj
iDBYSn4s+X+Hd3FlX5SdfZ3r4CeTCQ4OF/t9ePlRWFaOYpko6Z37MJ7atdrFL/+LuzNZjltZ1+sT
4Qb6xsNCAai+2IikqAmCkqhE3ye6B7kv5Bfzwt43fM7Rts8OOzzyRKGJxGIVCsj88/vWcjxljQZ1
v5a9fogrORPv/kLoewjKTigHp2q/Q5Sud9oCPriUKTLY5FDr5tkysBzauGgOSVF8MW0p91hUKVGs
NkBl4h5Lt8JwGxZxs/RHSwVz7vhVsq1oy2yM9DI1AhoIi6/VnbOzq8F31ZVEf+wqR83s34aVRoSt
EWQ1jOrvFqDbbe4ft/4/3gvEa9vJINk7cCK/PXMaHQRpvJamH8cEVm2hhWZZXw3y0U6Z0oFTbO+a
Aex2Yokh2jLnACP2S9+4sASzMFOISnvlj7kDFpkkTIV1uiSqoso/v5M/5v8mPuuHP1/QP/uefjuU
/vN1ujoFR5s1H+yI3+6LGEVp5s+J6euEQXeLCmEqJ6axJ1RbzUy6TPOHVAgSuGvKC6N9Wlae+X/z
IjgZx8JBg4hTxN8uHHp2Zt0lBRfOpRBxG/0hLKCglITTOmFo8ltW8UmAXnKIkr/74X9ZUJr6phpz
OYUiR0NL7l+vWkUvRqsu+KT6lCRa55ZvA3hwijtYcntcge1SY/YgEgk6xt1Pimn4eaXn/lyjP5ql
NP9ms/5XHeofL8hhJQgyBkPVbzunIps8Gk6t6S92SzpUzhYDrN3AKjx77pW4PCxL9eR2cWR23msR
Y3Mv+cCQefRhs3qf/3Q3+l9dINt7/48LmTkFr4bVtmFoGFpp0f+2KZC90BhPpKbf2vq1sru3OCYa
Yen5u6LS6TeUNQagvuxpQ6w7GPecV8TORJ6QuN6/fyl/3VZtL4UKrbFJuyx8sf/6SSVYEirHy02/
KoZfhBU61i+vpEbLK0pnKPgvnqvxVMtGDpZnLRhaEO0CZp6H4iDU+/F9XLjMW79k/WFUNT0TVaYB
s+B0bxbynVma71Sutfv3L/uv4y7c3jzEufUamwL699ui5y0Mg+nS+NniDdeJhPWl9Iozc2gVjGen
4Hfiw8wN9jHpaOKU1IygdpVwGroa1G9v+LFWIMHslr+zfdnWXz5c9sic27vbHsBiLvWv72iZwqQw
BNFYC0Qj8M7aONlD53NTitReZR5e5RmyTU7R9M9MrY5rleRhXVhNUHj50eE0CmaoDsXZWo2I4EW7
r/TCDWj5FXVyaBuDS4K8eKATd02oP0ezN40HK7svIv4GiFIJ9dEDLpfG8ylxmxccX4rfrStoU+sE
Se9XElcd8U6P5v/6A0XoOyQL3U/RW/o1myh/rhDb6MPiU7HjRgVJFyA5k+XsjAn7pCZdi7uGDztJ
LxojH0+f6j2bgYZmYBs0Fpw/rRru8zQhOGg9L0CmdcgpF/RQ2eB/O22Yzc2vf39B/LWkbG6DQOIp
xIBYHf7OYFJyE1O1II89FJfEhA09OsVhGYt7lowg/2Y+cYPfdz/axlmHGeir8cjhl25xMGGN51L0
+r7VDBm6aE4KBTecRQ3P1jhHEMXk97FqciwJ7JE8LwOWlsj0jKYQdQ2estl8AVRknz2t2skVku/U
dp0P9I9DHIrSTS6KwLMrNzSGDBKuWZYRbwocVxWAfKd114k4cWTlieXjy+jDOtf/BiikEUv6y3XJ
HYch2iY/3Db5vz2VxGq43D9A+TGbTRHzaawMVq+OsGmQzZPVDz1uOL+ZS990VMohAnsC966dItKe
/maHFQTi4JHj1+Kkjx0RZ09es1oP28L6ALTZHV2663ur925ON1uhbZNIS+fygZooNnILUuUo8rCz
FI/TSHC8gK5L9BKJ9zx5y7swYkb2TtlxSqe/9mMZ9OsSaroCpL8cx6sKluG6eqxj6Eb2vlcuN7U2
3atbZt0ulWpxW0Q7BpMIW9ctQBvXJrxtuF8fpOLkkfHAFbcOw0DT0MPJ1YpASEUCQtWPFjLXQTGq
80jLKmeMfMh15BC9Mz6aztfKIDNXmYpNAlV3Ik9ho+upGFkaMoALrLI9qewk8PIOSpSCeEYti1+Q
g+mjxOp4WMlQh4nKtbIus/cAKQxo6QpnXVPFoYN4dPFkuaJVSsSmrgUmCzp1Z8/xSwz1IBqxrxhr
NRHcNU+urGcK0F9XxeTYfl2ZYfVHZYntuy4JIzKfA9YoUuvcux5SIPj7UCRzUMGiqXzWstq+Re+y
AwXPgeSEcYrVKwzGvHb4rytQ45qM7MJ10K8sR6csUBGVUt2T4OlPLcUtyXCD+p5yGDpc2kpjPk29
Xh6IOhIa1+PU11U5kB+o6bbZCt7fcqASPM+wBx2vDqQjEEPgmD+sZfxhamivDDse70k9Jbv8RZcM
d5HgUfC39WdZO7nf6t0VFbF7HFzDOjGPZtmnlHfpKDtVFSXneKlxk4ywd/Pc58d8O2GJY30M3MbU
9s2VYoTrrZfeXGdfLYjU9532uSbtcOhLxUA9mf2kG3mqqiS7DIPX3f74w1m97tIVdURJBENaUvz5
44eatEBN0++WrTMnJwYAoFguh0nclWJw91If1zMMyAdz6abj7GhKYLc2h6hlc2Ru2gUm8OazUz0O
Q0dHdO44VEY4fiwcephUpZ7tLnOeesN7y/rZPCfoMdY8yW+Da9MMqVXU9ZUT7+Da8tXBUJPDVN3H
Sj9QZWxgmht0xQeg2l7+S6zMhsu0LW8CHpPfUmhjoQ49mKvDPTklfXvhOoe2Wt1dacE4mwvGfTa0
8EwWwMntlXv8/A2ix/IQl82051vzFrvoZbLalqep3ci7zpvdDTIc3aG52IP62cw2wIba0l77GKYy
DbdbM/NIc2Vv7LvY0VjTdK/UIKRvNgltUKK0atHcEBFlBLL0dzHhMFYy60024PVNzzmpYHtJoCcw
VjqXQo9HR9NWIY7LDnulN3GI1dS68YI0QzTnCcTq+6LRy8aFEZMP8dxQA511yD2a2JratgSeQRjo
hYFSq/2VwKIJoCnwehyTmqpzoKihPtaL8pIrU/pUxYTQzfVeTPnKiS3wbWN2z2V2Tcyy2VloiwI3
SU55J6cjB5is44GVhbijShq+unnqG+vRqtfjHx4UXeYBXOzhklGFgKmta2HSZd8SXKyXBTHsKfeq
F8VzhI9Vczj1qR2pQ9VeZFs/sg/twCsUzfmPP+LV/p5xpi8bmx+uLkevBRPeOCkK280W0A2kD8Sm
DKgst9zhq3CDPAd3Pq6AWNJuWTnlXzqUJ+pPrz+zOG6iRJsf8XMgaBjVM+M1icFFj+EVwPoUhsLI
fWnVUM0wddGdRBAl52vT5fg27PIY52ILM7xyfy2COONRqadjduwW6/s0osnpjfxaNnYbdPMYZHou
9jIFq2+1fRqk9FH7UdQMq8AX6HM97O3au5oOW5eOkVioeOV+Tb8Ii9ijXs1HRFKvdY7Oy3RzjRNk
uvhzrKiMwjCbUny9DDJPgbGjewOLU++bxIZCRsw8YmmGyKnJfQyE4zFhbM8kePmCqEkGhujTsE4I
pAgBqTTLF9+c6LCxTJCkxIotl641vBhw16UBh1cX1a12cAMJUGws1hzddxfY5zLWxlOFk0zAfT0q
ljX4VQw/Ils4rZ9NDqgJP13broD3r7XUbxzxCW7Mjayyvpv67Pia13iM35ObweeLo9s5lsDTdZUu
J8cuWno2Vns8lBBlLfRDMIl57xAS2ZpCRX8Td9ibqEhznN6v9Cxjbz/NpxRSmVP/aHUOz+qRMIhU
p9Pk0Q3Qev2XRf7BQUpxhsDfDfc+xzTRCwIgBRDrwMLTfvTkYodlTG4+7+ao3H5YkkJmVMDebw8/
J+BUughzE/jkOlCuhU9XcJ6S5tOr2sztLY/rb6Lq/Qzo673yOLCdmymcPXnU4GEH2jJVviXaGufg
NPOeTSgaOpUPq5prYMcD9VXq7V7KI8RFypHP4rNPFHHtRhYpyxQjhrNYYCp18s1AEw9k22I7V2zb
vErGu96QRagv8WUZlvXLAAcx1Of5Fc15/6c+LukKhonMdaUbpUdqfdUhb8eeso5+n/rcOy498vdF
4zE/tewcE2tGfKfby9mYHnQFCQ5Ek8fJ9VJACevC7dSyv4mfQxJziGKJr3YnjYuHxBEuNQhB7HA8
tSa4mY60h6C3QFKMLlkixXyvzKo5pp4ZB64xHIaYbjEGrjlQ+w1aH1sXT9fFcyt/0cv80QOqfFjr
y4xG9NQOJ1vG1WGt63fSZe/OVsGcxDLA9TaAm1RwLFoJcXpmjXeYHX08EyE2I47OfqxUvcsx6c8E
9PodKkzvlKrNG74FhCFyPRt2tysM4SHlqinGLCu0YOa1O0gHLWBwSn0zfZWdJWGV4ODIAmiCtOLF
9OTBuArXQoufPCAYS1J/sfUa7Ikn1WNhdB74APq3pqqdRsnfRrdNI1L7a1BqnsGykxxFvBQ/gYT0
j+20sArvGitK5tpBX9jjZIuTJprdIayGYXqEom8L0zqZo6oEg2TIU7aTCYCq9oLEbb82eJPCZYlr
kvNmd0nhezjGlJ3JdYwnS3uvuJOndlW8MPUlS5GsyoFKT7PrvRFRUaE4j5vhB/bT41hQPFYdZV9x
SHCcTdfdaxoqjFjFtBYPGRDv3JbfAYf4zezc1llPnhs1Fae0ZJ/i5gc1ndqTdHGpgIM61ujxgkbC
vQY9U1ybtnwaa4J+fUtwcG5ZRfXr1wyEzNHuWKmB2ZeGNL5M2foD3MQXs82za9pqxT7DXkaJc26j
lW1lk6bLi81Ebae2PtG36rGumzbKzFfNY4FaNcanKXL9GLu04CtwMoE64CAcSU017nBpx7JHn1K8
NUBcIj4Q0rO0BCIzo1so4/Jkcf6H3NEOWlgZu3zdegpKaz105vLFLPsZ/o+SX5d2e1irdrofE03d
j+1qRxSctV1ZOj+oT/d0ogt5yJSgo/N18MZ0CuuWb3VcsqEivYiItbQi4zSyKBG7gNv9k1IIbgtx
9lWWDSmdzPHeF53EoJHcBnoZ77n7vWkV+5yr83QRNflGQmkNNdagmGP3omzfviZWrYNQNW7Huo4g
KGZDg0pin5mjF0yFqNlXPxVJ8x0WzHTvC34fysIo/oqOfQQqlz0pFMrLCjsKR9inyVWoFCXINnO3
v+Gui6purW95tRhnroblUgmLaJB0rmacuUHDHY+lzkwB2F5lWJTao6Lo1V2t0tMSV3x6emuFjuLG
IactSId0viBpZb06eZKE8Vx3h7iOX5oyiY8Y2465lqLPUl9E1jV3LV+tIB9d1XcdRd7iRbuZLf9i
HXNeHji0nWgWVqHa3YtHnULVZPjAX5IAZaI8jIXzI6U1BVgUe7PsW23vVYwOB0LJqJzsF0UUGN7d
IpwLzzwoXeay6ijeAMM4+1jAhyKoTham9lAA0NOqat4M7g2eyLKHBLjTQFCUnmebRwDZ63NvVody
gojgLRJ082pBvYnPlTDF0ywRxSw9CyuvKMZgsKf1EFsTrC03S46kPJ0Qld8rrKX55Fo5FqSSoljW
OAPOvw3CVLjtaeB+WLjmfJgV5bSSAOZrOGo4QlfkFcQaYpMmsCWRRzYtgkBODcShkau5Yypm7qYG
90M7Cnng/qqf4nH6pcQadP25P5SiYzE5zWetdbWdHOj+1l4TU/oeP80JIIsJGwXJSG6+5cBnAoN3
+jVvH+LKEV+z/LKklQxU7ksPCU4bV0+zcJhsC8kjfTUK96BlHFTIve64BPyA+ziqVB+XjZglRmCE
k+oe1AXvJGmoMnCnNCwmIahtGbjMvHgOG0P8JJEbZCnyVfZfmDa2gq3xDMpkL5O2jVwcMJFUSLNN
nWN9lP2zocf1aTLES606NxX5AhGTMnI2H4NEzEDrGEXD9rfCwdqQbf4G4XI4h1s44fO+azDo8831
0G3Wh3zzP0Dv4HBhc0Lwln5bnOEXNsXxQSxru6+17GtmqslzPACTKLjXYZgAMhIafed7ptmHnM2S
jtx8FO5mpsg3R0XVEqtQNm9FtxksmL3kJzlOfdQwCw4BV31zNuPF+H35RQo/P5g2OxNup/VhcPgO
YMEQrOL4I9Pl4rcA1va9y6Si3ewaGiwS6E7Gs4t4AzdPe+Ogz0A619OPQ8+Rbp6OcTN2zMuPejN4
cPCQBw1SjyTB7iHEcivawre0+soJBSFUeDmYDS3IL0zT0s0SIjdfSPWHOqQ4u5tJRPT1LtW9MVLb
hu2B/mZs1pEZ/QhJc4Adm5FEQ00Sl/UlQeva6Vpxk13J7jvfbrGb0aTIcZu0brklOtbQ27wnzELr
YwZfizbt8CPb7CjL5klZB4wpiGjk3gFYcgQ0SGJWZ3+3Wk6zS0slvuZefrHxMHFr9w7xBVC0vEzD
e7NZWhzCg8cWcQtJaeOOO69kyhAn8URzqcr3faHEfo0OpzGYBZfprlr5EpcL7cHVdMXOsEd/be1P
ZSX8rqQE0cvc8vMpPrccYAF9c96VVTvp+CyTfPlSL5JXwlpn5L9qJpfHSHlkG3ihY3Rfq+V1AMtg
DvIB+SFbQoxLPVjo1GaC3giajtV2dD69Y/K+zE59TfL50TaH8Ql10rgbcG7WSfkzHiTwFnMRwZaA
TpfnDLjFjoEamttx288nldibRMqdlRKph4WjVfiOrUxV8YgyY2CJstOK2u+9OAn0XlX9ovtZobyo
cmhjw9I3EXPYGzeGV27ZGad0IEN5xzJjbHYE/T5Kfn/XjiyydnP7lJNzSjoab/qq7TqwQusMX417
104SwvUlk1q9yr5wapIzPgRBZirt90nvrYBX+yXpxjNbMm5IbNZYtTbKKRf5Q+tUvoY/0CmVK0Lr
D40dbmveN0YP7eFDmYKFssRD132sen/tzOyTJ8EdY+RHwYatGDlH6okJ7cRnM+beTsXCiwc8flVs
x7dN5chLg5zedzedplynodBSZSWi1KvTeq8uLP4USDt9v0SZxedAoHbcAuUKDFWCxgkPCeynRlzQ
2TUU1p20lkOmRrx9mqMFnVcw4Z6rC6bBFrEFpIMaifHa5TzSpKrvemRmO1r3kao2mEDWT6YUC49+
dWErmNE1Y0OnKt37mJfZ3lOaX40JromSmk8UkvuNGtU8A/aNmzsBz1ZQVZY8SsaDDWq9Q+/MVK2R
dZmu8r2HZhhKr7rkpUCPxV3Fcp4zy0mDMcNBLMtqeFFw0i5z9TbkjnXrpgboode8uRo9B4xM6TVe
NZzcjZ1+Gc1QDM5H32JGquPOe9KmR/Y2jyBhtGCqhi3Xk16rcpDE74rmUNkMoGptNxpIazOruKz9
epMcIN0ah2G4CUVES9hCags7zK7sToa6GlfElTzWHKxgRHw4fWiUiso1O5vKUsewQgNVuHdQg0Fi
OmcO+OarGNtsp5bNcO6y80Q1PRr1cQ44cja4DNU5Umo0TqOGIxu+F+m8znEOc2ads9Gl269V+lWd
7DtjgwlJ3XycyXLc1Xxx/cVMAWOsTRHiTvA5NJKRm3D3ZXxeHk0Stth7qG+PfAfbYcIq56T3BFk1
v+2GfMX0UlPkQ3HOKlqBxL64j9qEaSxfFftKyT3sQYhxsTQ47Nid7Td2CAr14mhL4e4rhc98pFgd
KQrSnWFWZDDByXJanuti4SCwAGwztGfWaVQXt2+VZrGTTCoeknVB9QOUjeo0FjwdJQkLGxqSKJ+d
uopvbRvvO0d1L4YStrNXPvVW6Y/1XTKPYsRMp91mKBeViAZ2/WARQxdHoxztQ+naF2yIa4SAHfDI
lP6SdvPCXTW+kC7/mbVl2G98tEH8zLXWDk14lU/TZB5LThUjivV1bFcRz8sjJ5DLeUEVWhrqTznm
hq/Y05PJxX02i+y9xT+cWqN6TBcmSIVVzhecvTfNwnjXNctztbAGd1Aby9o+NvpeFnF/GjT9o63o
6ArVjCOO35G9JmwBLZiuj2bPfHwcYo+SwfzpQpkOK8FSn37ok6OzZK4wfEUdA0Df7TgcSIXqS2po
kec09qaLK55RMqcdk2x4NNlOwnth1Ai5SmRlNOc9J2SzchQrcSOWtzUrAOr8ShoHEAX8bGalmntG
euBScUPQWjxV4PLshkzqqH0gs5homugHTWwDufkUqXHVRUTv2P1qq+1JsdD3JCYZQc/+zmNDXMVC
Ac5bXSran+z9+l1var+4vhg0uyPKvpisIx15L7DRITOr0DjhcEffZBXod6ryblQKaJUxRUjU08T0
JurbHgTla+ZaIY0p7Jpr3QGD4nycMyIoOik6z6nyDoue3Zu1LU9AaWiNWA8yY0Cb9mUS5MJ1USsS
vU1zpHN5Pz4Mhfd17czT6jZOmFv1GDWuYErJ8e1t5WiFJLQZxCYDBuEN3c1JCCrP8XTrE6bBgvdP
cNYCokvpL6xyxouSc6cUvjvHC9eEgmkYjBhwPOdjaEbug3WdcuAw9Lc5l3uzjLGBten3dr2PCqg9
NxV2kLfz9GCnTf6YSw5pctF8B9Zfc/dykOdpy1cpaP8sZaMf1Jp7A/TwPZPsXY6ybT9njnGbgW54
lfyO4kq984w+doOZ3A2opSKWD+NcK1fNBHmbq9YcdDXHepWenue2uOqanR3rXiBAZHAsOxmlvB/g
8+hALQ6VMK1tnvOS02u7sB5VQQlkXN0Pr64YEYL23GVCAeoK/whRHPWZUk2ivtSJ03XzMUP3yS6R
eaPIISUBAYtByjbZFQPicIFuVtNPsYsAZEV36lKebkz1QzfZ+k2uU4XMGkeAP0zh2QsdjL5hE52v
bqiOzsIo68fgxjj+ckiYHeed525YvgnJpdwl7XgYrl2Petk2AL4lJhfMxFHDJZ4v7eQNzxwzd0QG
piLiOj33y2SzVBuintIzDa3yojaJGYxDdwSQ7foZJcxHV9W+a6oSA72kbtevWQhVe/DNch7o5njc
SYcisAQdP7tLMAa2g1+rGD2t2n0vYfdGMTS3puX3BUKwTpGsWWh3enEqjCwPswo8NQILlGyI/vaW
U/6Iy/nDrKqomZdDpTUyKtZGhMt46mK9PFIx2Fea4+MThXU9bHWZcgp7Z/qaVmAl0rCs0iFiJgYp
UqYGn7itnthCoGiu8jhYCnFr2H03TuE9tQsHcwkLFoOFGbCFhs3uuNbUWyfoR4aHX1UxdxlzfuKS
6qMiLfPmpGLvCvfG6YCMOkifJ+EC9zT73vNTjU2As2JU0FxSBQaJCAlxkkDSjFQc6vc+XVhhsKYQ
2VtVdOIhTnkz5qTMKKhpPTQ0bcK6maT9xfyGaHBbjhqXpbA5r6iZwvoNYTD+p+l5MqbInIvxUXPL
lrPA5lFpoYnWKFQjjXKG38VUG3MLmuHMuKNG2z7RnuIQZF58Nn7yGecmUMXpzVKBotEsuyvgtf3B
dfic3ORems5uWoaBI4RiV7VV96hxWsOSmw3c0mu1P6uIgN23Ls+ekf/eGvhV1RabMqai4t4/f1oq
I9vVY6w3MTOPp749mMI8a4W9bykIp8pD3C387Ga5djZkQvDN3K87Zdew5eSMBtRKNrT7uV6yqMMV
7ICMLsT4EVs59gXC8iehf9fcmvEHy3POJL5DbLH0ElNqTJ/pstLyExUBo8H9GCfbjgwwGQjeYsIP
ucWazI0kTZwDyMxf9nSvC+UbE+vx2jT9HjHZemH/Vu6mmWF92/TPNdjDCB4qDgazWuCUFuvR7Por
Zgt+zYwYgZQxF4KxBnUCyhgo0XPdre9z7NEi5bm6N5yljRb6CDsOpfIj+9JrRWw1sBsO4hq3O6b2
ekknozwoebG5FXumVuzPvwyxfe7i1Xu26o6mGStbyqe9BXylN8DjaOBmed4viDar6cBoUNWJ27Ds
gRntQFTY9CH8yP4zbziEksnCTEi1GKgxgYxXi9xbrZXXwp3uusjZ4hnNddC09HGZGqQAs3PvPIJG
SserNxTr1VrAza46KPemqW/GkBgHPEnvldXVf0b6/t/GV9/SPG0+f6Yf/z/kVx3KeepmEfrfO9r+
+3/2w2cnCK/+nl39n//4v6Krzn8ANzB0VYX/5FCDI9X2X9FV8z8sUwVxZrsA8oAPkDD7R3RVRToP
5xFNG56Gfw6uOiTTNpMCJLYtD/Z/ElzVQKr9JXCypdsMBi2GYfDX36JlrkFclVEto8NU+WSp4NyA
yMK8HuxoSCzzZM2KGyS9a+4Gl5N1m44gg9PTUlbS7w0hd1Ca9spkRoTfl0u8LEHnutWxTlvlYbD0
+DgXxk8rs3s/T71kryrzUYDt494Q35FV1zvYH1+JaDK5F4kTsePKrmvL3ltd3XtjOea9W+J3sk8a
MHG260XJAt9pWhIEVpiOKfEqcGQcrn8pxvikwB2tLBib6zTVh9SqX9IVPyjQwXU3m2bGbs+sfXcU
KzBo/jAHjRcGctafCzL6DJihPedSfwNGT1qrrp+LZIkk7NOQJQxnoNuj2mps+yKN5S3PJM5yoECv
iSjO08zQkEmZBUaUHb/lZHNoNuZ6SD2yRqswvhqxVx9zQfCtmRPuQZ0y7PWZ8r/Rj3TC2eNoY7Lv
hHFWco97BaMSs+Ebrvb1D5a7AStETt8APhyy1eMQ1FW0syaU7KYkEBMm58ldParz/NDz2s5DNEgz
87uxaa+2JoLCBKXcS4oJhNbWk+ftvTRVHu3jrOHmdNObU9QnhoKsBmPtoZfQNR25fGaJfeDtp2gv
eGK2OWmdOD2STjEeygIKZL5Cx2VLfx2AQgRpWuY+Bw/ZYTIbhiCs9+nkovPUxIXByp5QBYe3ZLmq
rGExp1k504HpBB3U8Gu6TaqXmC9clBD+aiMglNKh2WbcunattR8c6zhOafZU23r6VArGZ9KCA25W
MQcrEeqW8sSqrzr14CWqppIvLBLSIvN1TvRo4FuPidC5xa7aez2saaDrPZkG++uM/m8txubV7c32
ZNc3uQEDDDYO1mQMAQPuFGQWB+bbGGoHgczwx1d51uy5+dYwwpbm1HxVlhEI88z9n0Nk5zROhrJf
xNCGvd52gQUrEx+vk72ISv0hx6U9pCg0ajF/4zpUD21rU69CQO1blWq82HJ4NYh8boZrNbRa02An
3bwYkMF3RRrmxHN2yESjcmEnNLNmYxvAqtS1tXdvObpbQfwPVqDGNxsLOkFzzunmYf5mtOOGRVug
PlRPkOgNv89tn/W27mvdXOwFewhT6V14CdSlzXp418yfdTuFrQ511axDDkmfdCBlVqrcJ4/ECuOB
8ySyCj2tF3SoqXdTlQF1mxeIRUW719fxUnC9M8TA2KuS2ls1LdBIue2NtBj9WuKEkPueFcesnstU
nJHdfxvMmk2Ho3z2M3Q25kcPYo531fY/S7JTvMfxSz8kpzmb2YM647NjJ+s2yufHd/m156pYy2aE
5T/d6Q1xEs2TnfU+yy5XJTWWZAvUOpyyi5hfyiyZwmz64omyJL4DWE2paqR1Rf2wqvOP0QRTS08a
f7PNuZPDTsEi+ZV67Ufe0FdMFy9Ktx1u3zh7YBOSOSr7BEgge5I83tXSRpXz16QIYOChEic/d67a
5C7UkuAi31m/NpF2OPGeg1dg/44GCrBeTjDRz5muyKi0OzamZrEGQ90ax3LkvevBghy6bPhYtpkP
ALQyJPExQTc+WLSL2IEm0s+mGtS0ntf7vJqdg076hLhUo/htR8JMkiH15drj3Uk3V+eETtizrk3R
YYstzSe32DJaKlPBmRpkJBpvC4czK6iN5kODU7lfCtmFcI52OrKYZgACm7Ip1MtieIgHaNXZ3N+F
hDJg9qN2QKGFckXBE1CMV47BJ1Ef6jX1S8+782/aQ/2xxEl2L1uFEy7zuRBOG/WokPYW+YUTxyw8
NnrvrnDJURZKhpA1d6uV400lcOgsZhkatiGOcQ85xNXreYc2WtlN7nit+zk+LYZyKuY83qtrl7EI
Fqz0GL9l0n2dvDY98w/GdRwufMk/B1cz2VI1LOg980UZYoAHzCWjtl2OjeLoB8X9FvU6jHQv+8IL
YgFPbLGfpu6eQIap1cQJkqVtGZBp1pljDCWgVWkw3ETRkGSkHjvEEWsJbJDQz1Ev6zfT8vqHAS0N
wA/joVuJzy3ZemGpAnCFexFajIeiNGYuoK7Ys4GH9JzfjTw5aU1Dy0x3nB/62quoHtrltHCMsysS
Tn2FZee3VLP5H3plChVhTTeYbg6unnm/DDVhj7jnSKnrYFtw/qCG7ZrdiOEHJqcUp0njN7cUP245
up/IwHLqBd04X/TpqLUG29g+u0q1+h/cndlSG0kWhl9lYu5LUfsSMdMXoB2BzeI27huFsJna972e
fr4UcjcCgdutjgnF3CgACWVVVi4nz/mXWTcos6jg9I0EL6WqNsB9u0A/BzkEZTb0OFKnQXRP5K6s
oK7oZ+pClTBsMNMYZ5DmHiShcDeu9DPPxSM8hesid7ayCNd6NU99FeW+wZmskxu9iOJFZ5fTAAGD
iZ0On7sa1T5Kbredp6qLKszRVO8xsLmI1V5KlykjMU8c0ia5POnhYpDOVa0LOk1i5YtB5iHidhFr
dj2Vh/WDt31iDZqLWit96SLJXDVd99ljo5sNrPiwgYBzb0W00bKvWVMWqduG+LY0d4XRNDOoCu7K
AHEKfnXVW6qJ0ksD63NApsdpMpR/NQVVdJv5W66HSbu2xr5Xxb9mOg64YLtDPPREWY1yKiYhbJOd
L7lnDAGGtowrVkXWRvgQTBIUUudG9yvUVY6R5mr70oiforVpLX0SKG2zhsOrFaEF/Oj7y2AjyoyM
t0cqfYX28lnmYOoRNcpYMnrwDihJ+S51pXbw1nPT4grVr2HUWp+tRpNnBusGTlFWdKZ+1YH+o/3i
19PEBj3lA40mw7tONM59npSTIrsrmPILTVOKudUBw+sMfVrK0Rorh7Zc5UD4YEP6AJDSa3bR9NbJ
2EFzxb0qIA6s4GTr15Y8yB/MNYXjhkyw6n8afA8bDwnJlJYKqARGFFUSlEZg0s6z1rzHRE65TMSL
6rcF2hKYqLlRFVwEFTKhbdwWd7WjxTem51OktWEgJvF/atknvOGYN6ihh2NhpF+Xkgxbwemue50c
otedGfh8nNsAyjA3SdOp11sUu0DahjEkB7/2r8lHdxMn8uq7LIHhGC7y89xxjc9ZVwJIxnMFJFaK
SLneJEvGS3rONMxkMgpma9rnpWy4SyrSSaBR4NHwkA0LUsvIU/kfUwMMQNsZycwuYndi2sUnM8NY
KtMw3pJS5YZ7CL55Q32etPYX3dOqK2Ad5lw2qwWoe3QgZTQhDWxSas0nHsEeF1dWvVvKrdcvtz9R
uWxBsUlnSYRohZE9om99C2oQ4ZemiS5ZzpQzR4qJPs1yjqMLpQZoHWprYBLS1GznuJ19XIczs5O+
DKSL0Xvi+Fxa8bSJBCxBknVocKk/U/AEjoJqPWkLbHIksy9m2rpfz9lJaFzLjUWY2wA6888BS1Te
5WQJLHJPiPrOhJ+DZ4Y3JEtxEmGLuYaWh8RC1SVIHLBca5jMG6o7HYq6mw0WkZyMa7xqJsrC1Umb
AXvtz0Kg3vNY1jZJqcAR6GbsO/GnrvR+kwD5UCVU+kuUPCaKlOH7I6XhLcL99vWAv/x53nkFukPY
s3SDsK3wquxDnsb6FejXaYX7xJICUHoRotg9aSz+v0TtapWZhBgNwMKgGB7QyHQXeHVrU7WImO4W
DIY+yr/pigpovgs2dgVEAuTbEpISNBSbkwf5zjmiu964Q655asAOcNpQVG/SYlIP+NUUgDQnSNh8
iiT1AYlz96bSblOsFRHYot641pVh5vjdJqnRurX6pJ94XVVMi0EAUoNoXGmRM1Fbb+IDRJ/KZLdA
A98bVX+5zlh6SFde+k6nLmKn+Q2SE8XawZWv4duCXxea9S0xzSLRvqguWoGOknJOKK2NUUlwnwdn
bkRJcc7OXqPzlkzXpPtBGKRVlS3QjMnnVhPY52zqM9STKB84acDw5KLWAmCexihgCfl9VzgfmflN
HFOW5qy4oDBkz4AuLSOZ458DQaPJfMQ1bBP9sIjKmWHSM439H0rc+pKhf19YsTZp07WyTDZOI+B9
Tm6seicJz3GYkpZyrC7gLMiL0iZ4qkIzuYuhPhDCONPBNZubIjRJCmkKOD1S7Jpc2ERSaxKXWosI
NqyjCUUqIDNepCIBH0+KvimAwVYytBvUrgo05rqgAjNU+mPEq3GEIngEs6fxp2aQr8w+vIgcD7Fz
lOfzILCp4QLIMALnqsNyCADYOEFaYKL56tIuatAWuY4KXx+v0LKaSjK35JXpHXIa6+X2JevtNeh5
9MnUTsPYxIREkdpUfOnE9GL7qzwY0yCW1N+KUD2HgylPgD1wcjW8607xKafkvTVOiCjXMX+uAXQQ
S/f2hWJhn3iWuiE4t6C8SUxoMZ1hPWDcQgFlaJQPvt9du75sI0OGOJieQj5JS5w/6qYAtel0OYSn
B9nz2jPyB4A7zKb7GLUMa33cylIz9wckkrwhvNOUHvgpViW2uhZGJ1pBgsKdQLagXOd9agjHZ1UY
fZAV7zfVtXj0ZYyhl6pXEztow0sCpmVPTlimf698lAWBuKiEAyrFSMP5UkctyW/Zg2qLEltehvo0
0xssmDAGOW91/YZQ18IHSyULDUFy7gXavdMTv7fesEwGBXcMDl8csbIPfd1iFhTfAiZ3x/FaT87s
L56qree6b6FAZvJ9Zhlcu9RXVO7zMvfSC5yJLEvvr/UcnwK389joehBqg8EcsZpVLleUGFl5JnUl
rbCv6DnrxM24bnL0ucn1UwQrkO0Lv2BbhshE2QLl7AfvDLm74TKN1AeONT4Iq7JeGYH9MddQhMkU
heOb5MdLoFMStjK+fmfr1RWih9rK8+yL7Q9xr3rXKr7G10XpUm5KUmRsM/MK97MAseHSuK18V3iv
cVp2kis4pRZJ8Dmy8hT3k6xamOG6WfT0zoqq8QX0LnWVpCxfVdY2s6Hqio+J6+c/Lb6hw6tFUWQr
/EPo/ILcamSGiTRPEo/1NsgQw7k1igr3zgrlUNSRHSAn2f1QcuzSBfDJ0PGkNILbush/IED0Wi+T
BJ9qc5AAYGUa8kt59dZSh0o1KsgjQwbMm0rwOXygdFPE2mMfAN/c6rZFNnJAdav2cLCmgJo7H8Wb
Lv/cuO7HQBzl8KIl+TWkHzvYIORiDXSk1W+t4Y6D2IZz7t6roTJufWXjSNY054bx1xljK/MjNe99
fvc2+Ugobcm6oVH4hua/z5w0fbsNjQBEmdV0F2QOP9VFClqrVZF0CgvAQgVOUhwxKwtP22cZ1gOU
XKHNssfIJfjlqSoiKQqB8KVHQ+s4QW+2UTymHhSd93kYoyOnS2O506jKK6D5/fRHsjsHhEVEitaC
ZAhTXDVfKgVLvY8UW2tG45ITMGodVLQaF6vK0EeZFHuOGkG8bRai8C8AFs7xkvnpu0aW31QsyOrY
lr4UcZHldeeqsg1gOFU3ckHxTO05ahJ0tPHcVZ0fiHi8SggT5j1v7sXEKUF0YVFCc5lrLYkSKfRA
yFQw6xqSH4hOq6/EqjD40DErRS5K1UiDv6BYlzYESy3t8ANVsAdN7lCOwoaoKPpz2AksW9qV7BoJ
IMjqMliTezHD4jJhDgsDuYeilW/l2NTQEbFWgVGhzYrFOSVpYTIfBuMQKO4PBuBrQR1xwTZMHoMX
5sCLC04rKdd7oKXjEH84wNvFMqlv6yZ9zFpw8E6HmxdXhgLUR93PfzAOXj0Y2ka2gMUERrUYjfsT
zzBcQIVVmSKSRCosy8L7ElLoJJbch1okC94fda+IqCZrHnYoKLrp7Dwv71SyckVXe6BRrWAshZKE
z0wkXTcgrKIop2qlXIfdz3rIm0hyQOZl2Wa+URfZv8OhJcdGcBrDDMDDKEWM1ZbM/EzhSGQRvZWo
9b9/ky9EIFjMRIsmBRV0/9Bxt160SBXD4IBvxGNV6JS1Uu+QmEF7A3uetulZkSOs0hqcigoJv/cy
Inoth5v3L+LVqsY1oCqJCAXioULcZP+ukcuAyeeLVa1xgJ7IwEj8PmzhylXEOaQUVQwEfvB0X48l
2lQpR6EmZutPVaFnejimHMSYeQW7NiOsjbDVyXZtAo/Y2V/8H5QQd7cwRp5mQhBT9df1Y9HfPJZ1
VJW//OtJT0S8i31nUt2lf+1D73/RTvjmrs/Qxdl8I94HOF0V/tfquSYOfk9w5ykF7hUlt5e1veb3
viXacGv1N77esEY6z91grCHbwdGKciSlcXf3tmKPxGCkIEnM5Ih9dtves156qx/ev8WnDn3/M3s3
8DWtk0o8CPbs5Hk3oLTz57rgxTf80QWmOrJVuPfUPXGuRp+NEOZ5F5gjaquosWBWYll84Km9/30X
vD0SCCR1nas+biQ4IySx4H4RVBwaCeZIQe6F5Z/StVBseBp5p9QNhtBJOHpCmCPMZ8lTsqWS9UbX
Z380GCMFEIuJ+pSpQxeTn7r9pLpBIYb6G7rBMSHvOdshz5zgC59PCuaMpiCDw66PX5kmn96k4HCg
CkmhoyaFiZwYC59loguFzOartUEfabrASghVR7ZQETDQ3mmNBsvZDdIXm9dP7BKmMqJ2QBymo+e7
PW7tjwYxZxyNHQRNZU5iJzgnuKjdwzmiF7SRkA1GJI7TO/uFcIZ4PicYDApSj3S3jLCgI/z9Tm0w
yBhePV3WX+8GQgaDGQ9p0YHjfqgbdJrROJHI+E6BqTy5bkAAGk3OI5cG5ARlDAdxwnZYCfVXS4M5
4gBro1yo2cwaNpKT6wZ2ehI2x3YDeDYWPs6FolNh9L6KntDTsvEJ18V2YYjg6uQmBWsWaa2jNgqD
KJHcBSgHnKAY+0Lscn9twLOH4gLQfSq8OBydXDfonLKPHw3OCKEpdDmFur/YGtkQn3eDPQJKgDon
RxdHZR09vSASG6Pjl0jTJGxATdIiSScsxYT93rNuUGWWDhE5/T5pTm00sGwJxVY2uONmhUE/qKqw
PGVX1AD67fWDoo2wV6IpobSyU2Q9rcVh1w9Hb5k2oQHucpzSFI3kv8Jy82w8KOIEiqsXlsosHE+z
5rT6AeAxjhlP0e1fjxyIpmX0QwgLthk9xHH3u4HAwpINeoLwCt13oat7ct1gKubfEDkQDxBMK2C6
LY1s4343aCMF2z0O2fT6Dgd+ct1AVvbos5U+ElOBGoqpowEp9oLnc8JiTpBmYPFk2gCGP73AgbSL
IYwxeThHzAmeNglXjVCZhdBgkXzZDSqrJ/LpyCWIwOIEAwdbWMEf2Q1E08B5KMKK0xXMCJH2fj4a
9JHDqklkgXMBK8NuKTqlg/ZBjshPp2PZKCC0orrlUIBARPzFRmGMSNFDA9HRmxMfe9qY/lQ3/IkP
/Z7gPvf86Ns2te0/locy4G994PtMeP3+Lpu7+Pbvf4qU7d4HRab7qe3Hbc5d/P7LXrpzm1J59ub3
FMu2nd2/727wddN7bX2/q+9/nPuPxab46mHJItL9u8vcadJvyireJILR8w+A50nVP888szo/pV3/
uK5X6frfl4Z3mxHS948FXJ/iNXlot8b8TW08gKB63Mufi7vYruVHtwBE4e2eeto2j23jEyw/zAEO
P4ynAOXYJm6r9GvopVF8sJHdGenoRtJvkKfeGVm7BMWx7XzYktLSLSft4P3seG1Ht1M8PhTpGy1s
N4djW7hichwavLvT2rFff1HALXuAwHfoHghYtwmCYxsZM3SL5ODo/Z6sPraJi00Ub4rDN/GU7Dm2
hWWahGmGp+kbjWwPz0c3sonfHLPGLpV7bBvzTfTWciWSVaKCcmwTs7dn3vfi7dFNbJro8SF9Y+BS
1RS5/2MbOYseQ57448FHviu6HdvGbbhJDjXwRybi2BZ+ZTcXBjPpk7/MgZv547T/fluHIo3fqz6v
44/vxe5D/7YfXIlPfI0eN8Uv/wUAAP//</cx:binary>
              </cx:geoCache>
            </cx:geography>
          </cx:layoutPr>
        </cx:series>
      </cx:plotAreaRegion>
    </cx:plotArea>
    <cx:legend pos="r" align="ctr" overlay="1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sv-SE" sz="900" b="1" i="0" u="none" strike="noStrike" baseline="0">
            <a:solidFill>
              <a:srgbClr val="000000">
                <a:lumMod val="65000"/>
                <a:lumOff val="35000"/>
              </a:srgbClr>
            </a:solidFill>
            <a:latin typeface="Courier New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45720</xdr:rowOff>
    </xdr:from>
    <xdr:ext cx="3638550" cy="645033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77C18126-DE89-B36A-77FD-027CA535B4B4}"/>
            </a:ext>
          </a:extLst>
        </xdr:cNvPr>
        <xdr:cNvSpPr txBox="1"/>
      </xdr:nvSpPr>
      <xdr:spPr>
        <a:xfrm>
          <a:off x="0" y="45720"/>
          <a:ext cx="3638550" cy="645033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/>
        </a:p>
        <a:p>
          <a:r>
            <a:rPr lang="sv-SE" sz="18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STATISTIK - Februari 2025</a:t>
          </a:r>
        </a:p>
        <a:p>
          <a:endParaRPr lang="sv-SE" sz="1800" b="1"/>
        </a:p>
        <a:p>
          <a:r>
            <a:rPr lang="sv-SE" sz="1400" b="0">
              <a:latin typeface="Lora" pitchFamily="2" charset="0"/>
            </a:rPr>
            <a:t>Se följande</a:t>
          </a:r>
          <a:r>
            <a:rPr lang="sv-SE" sz="1400" b="0" baseline="0">
              <a:latin typeface="Lora" pitchFamily="2" charset="0"/>
            </a:rPr>
            <a:t> flikar:</a:t>
          </a:r>
        </a:p>
        <a:p>
          <a:endParaRPr lang="sv-SE" sz="1400" b="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1. KÖN TOTAL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2. KÖN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3. BOENDE TOTALT - både asylsökande och 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4. BOENDE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5. ÅLDERSGRUPPER TOTALT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6. ÅLDERSGRUPPER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7. AVSLAG PÅ ASYLANSÖKAN</a:t>
          </a:r>
        </a:p>
        <a:p>
          <a:endParaRPr lang="sv-SE" sz="1200">
            <a:latin typeface="Lora" pitchFamily="2" charset="0"/>
          </a:endParaRPr>
        </a:p>
        <a:p>
          <a:endParaRPr lang="sv-SE" sz="1200">
            <a:latin typeface="Lora" pitchFamily="2" charset="0"/>
          </a:endParaRPr>
        </a:p>
        <a:p>
          <a:r>
            <a:rPr lang="sv-SE" sz="1200" b="1">
              <a:latin typeface="Lora" pitchFamily="2" charset="0"/>
            </a:rPr>
            <a:t>TPD</a:t>
          </a:r>
          <a:r>
            <a:rPr lang="sv-SE" sz="1200" b="1" baseline="0">
              <a:latin typeface="Lora" pitchFamily="2" charset="0"/>
            </a:rPr>
            <a:t> - Temporary Protection Drive - Personer som fått uppehållstillstånd enligt massflyktsdirektivet</a:t>
          </a:r>
          <a:endParaRPr lang="sv-SE" sz="1200" b="1">
            <a:latin typeface="Lora" pitchFamily="2" charset="0"/>
          </a:endParaRPr>
        </a:p>
      </xdr:txBody>
    </xdr:sp>
    <xdr:clientData/>
  </xdr:oneCellAnchor>
  <xdr:twoCellAnchor>
    <xdr:from>
      <xdr:col>18</xdr:col>
      <xdr:colOff>25400</xdr:colOff>
      <xdr:row>2</xdr:row>
      <xdr:rowOff>19050</xdr:rowOff>
    </xdr:from>
    <xdr:to>
      <xdr:col>25</xdr:col>
      <xdr:colOff>330200</xdr:colOff>
      <xdr:row>51</xdr:row>
      <xdr:rowOff>122700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Diagram 2">
              <a:extLst>
                <a:ext uri="{FF2B5EF4-FFF2-40B4-BE49-F238E27FC236}">
                  <a16:creationId xmlns:a16="http://schemas.microsoft.com/office/drawing/2014/main" id="{D7799312-B0FC-4495-A230-A211117B0CC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40700" y="933450"/>
              <a:ext cx="4572000" cy="9523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nyta.lansstyrelsen.se/f/integration-nationell-samarbetsyta/Rapporter%20och%20prognoser/250201%20P&#229;g&#229;ende%20TIA,%20spr&#229;k,%20k&#246;n,%20boende,%20&#229;lder,%20avslag,%20postnr,%20samordning%20l&#228;n%20kartor.xlsx" TargetMode="External"/><Relationship Id="rId1" Type="http://schemas.openxmlformats.org/officeDocument/2006/relationships/externalLinkPath" Target="https://internyta.lansstyrelsen.se/f/integration-nationell-samarbetsyta/Rapporter%20och%20prognoser/250201%20P&#229;g&#229;ende%20TIA,%20spr&#229;k,%20k&#246;n,%20boende,%20&#229;lder,%20avslag,%20postnr,%20samordning%20l&#228;n%20kar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122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Län (Total)"/>
      <sheetName val="Län (TPD)"/>
      <sheetName val="Kommun (Total)"/>
      <sheetName val="Kommun (TPD)"/>
      <sheetName val="Pnr (Total)"/>
      <sheetName val="Pnr (TPD)"/>
      <sheetName val="Samordning Ri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Län</v>
          </cell>
          <cell r="L1" t="str">
            <v>Aktivitets platser/ person</v>
          </cell>
        </row>
        <row r="2">
          <cell r="A2" t="str">
            <v>BLEKINGE</v>
          </cell>
          <cell r="L2">
            <v>1.1688311688311688</v>
          </cell>
        </row>
        <row r="3">
          <cell r="A3" t="str">
            <v>DALARNA</v>
          </cell>
          <cell r="L3">
            <v>0.63745019920318724</v>
          </cell>
        </row>
        <row r="4">
          <cell r="A4" t="str">
            <v>GOTLAND</v>
          </cell>
          <cell r="L4">
            <v>1.6666666666666667</v>
          </cell>
        </row>
        <row r="5">
          <cell r="A5" t="str">
            <v>GÄVLEBORG</v>
          </cell>
          <cell r="L5">
            <v>1.1948529411764706</v>
          </cell>
        </row>
        <row r="6">
          <cell r="A6" t="str">
            <v>HALLAND</v>
          </cell>
          <cell r="L6">
            <v>2.7732696897374702</v>
          </cell>
        </row>
        <row r="7">
          <cell r="A7" t="str">
            <v>JÄMTLAND</v>
          </cell>
          <cell r="L7">
            <v>0.82706766917293228</v>
          </cell>
        </row>
        <row r="8">
          <cell r="A8" t="str">
            <v>JÖNKÖPING</v>
          </cell>
          <cell r="L8">
            <v>1.6990291262135921</v>
          </cell>
        </row>
        <row r="9">
          <cell r="A9" t="str">
            <v>KALMAR</v>
          </cell>
          <cell r="L9">
            <v>0.47426470588235292</v>
          </cell>
        </row>
        <row r="10">
          <cell r="A10" t="str">
            <v>KRONOBERG</v>
          </cell>
          <cell r="L10">
            <v>1.1990950226244343</v>
          </cell>
        </row>
        <row r="11">
          <cell r="A11" t="str">
            <v>NORRBOTTEN</v>
          </cell>
          <cell r="L11">
            <v>1.0271041369472182</v>
          </cell>
        </row>
        <row r="12">
          <cell r="A12" t="str">
            <v>SKÅNE</v>
          </cell>
          <cell r="L12">
            <v>1.5588615782664941</v>
          </cell>
        </row>
        <row r="13">
          <cell r="A13" t="str">
            <v>STOCKHOLM</v>
          </cell>
          <cell r="L13">
            <v>0.43272436324843311</v>
          </cell>
        </row>
        <row r="14">
          <cell r="A14" t="str">
            <v>SÖDERMANLAND</v>
          </cell>
          <cell r="L14">
            <v>0.35545023696682465</v>
          </cell>
        </row>
        <row r="15">
          <cell r="A15" t="str">
            <v>UPPSALA</v>
          </cell>
          <cell r="L15">
            <v>1.7434679334916865</v>
          </cell>
        </row>
        <row r="16">
          <cell r="A16" t="str">
            <v>VÄRMLAND</v>
          </cell>
          <cell r="L16">
            <v>1.0290456431535269</v>
          </cell>
        </row>
        <row r="17">
          <cell r="A17" t="str">
            <v>VÄSTERBOTTEN</v>
          </cell>
          <cell r="L17">
            <v>0.88339222614840984</v>
          </cell>
        </row>
        <row r="18">
          <cell r="A18" t="str">
            <v>VÄSTERNORRLAND</v>
          </cell>
          <cell r="L18">
            <v>2.6578171091445428</v>
          </cell>
        </row>
        <row r="19">
          <cell r="A19" t="str">
            <v>VÄSTMANLAND</v>
          </cell>
          <cell r="L19">
            <v>1.2277227722772277</v>
          </cell>
        </row>
        <row r="20">
          <cell r="A20" t="str">
            <v>VÄSTRA GÖTALAND</v>
          </cell>
          <cell r="L20">
            <v>1.8854045683313976</v>
          </cell>
        </row>
        <row r="21">
          <cell r="A21" t="str">
            <v>ÖREBRO</v>
          </cell>
          <cell r="L21">
            <v>1.4563106796116505</v>
          </cell>
        </row>
        <row r="22">
          <cell r="A22" t="str">
            <v>ÖSTERGÖTLAND</v>
          </cell>
          <cell r="L22">
            <v>2.2707509881422925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grationsverket.se/Om-Migrationsverket/Statistik/Anvisning-till-kommuner-och-bosattning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699C-80C1-4DD8-8E33-BBCB60E16044}">
  <dimension ref="G1:Z52"/>
  <sheetViews>
    <sheetView topLeftCell="A9" workbookViewId="0">
      <selection activeCell="G1" sqref="G1:H1048576"/>
    </sheetView>
  </sheetViews>
  <sheetFormatPr defaultRowHeight="15"/>
  <cols>
    <col min="7" max="7" width="17.7109375" customWidth="1"/>
    <col min="9" max="9" width="9.42578125" customWidth="1"/>
    <col min="10" max="10" width="10.5703125" customWidth="1"/>
    <col min="11" max="11" width="11.28515625" customWidth="1"/>
    <col min="18" max="18" width="12.7109375" customWidth="1"/>
  </cols>
  <sheetData>
    <row r="1" spans="7:26" ht="15.75" thickBot="1"/>
    <row r="2" spans="7:26" ht="72.75">
      <c r="G2" s="42" t="s">
        <v>60</v>
      </c>
      <c r="H2" s="43" t="s">
        <v>61</v>
      </c>
      <c r="I2" s="44" t="s">
        <v>62</v>
      </c>
      <c r="J2" s="43" t="s">
        <v>63</v>
      </c>
      <c r="K2" s="45" t="s">
        <v>64</v>
      </c>
      <c r="L2" s="43" t="s">
        <v>65</v>
      </c>
      <c r="M2" s="43" t="s">
        <v>66</v>
      </c>
      <c r="N2" s="46" t="s">
        <v>67</v>
      </c>
      <c r="O2" s="46" t="s">
        <v>68</v>
      </c>
      <c r="P2" s="46" t="s">
        <v>69</v>
      </c>
      <c r="Q2" s="47" t="s">
        <v>70</v>
      </c>
      <c r="R2" s="47" t="s">
        <v>71</v>
      </c>
      <c r="S2" s="48" t="s">
        <v>72</v>
      </c>
      <c r="T2" s="49"/>
      <c r="U2" s="49"/>
      <c r="V2" s="49"/>
      <c r="W2" s="49"/>
      <c r="X2" s="49"/>
      <c r="Y2" s="49"/>
      <c r="Z2" s="50"/>
    </row>
    <row r="3" spans="7:26">
      <c r="G3" s="51" t="s">
        <v>73</v>
      </c>
      <c r="H3" s="52">
        <v>231</v>
      </c>
      <c r="I3" s="52"/>
      <c r="J3" s="53">
        <v>126</v>
      </c>
      <c r="K3" s="54">
        <v>3</v>
      </c>
      <c r="L3" s="52">
        <f>H3-J3</f>
        <v>105</v>
      </c>
      <c r="M3" s="55">
        <f t="shared" ref="M3:M24" si="0">J3/H3</f>
        <v>0.54545454545454541</v>
      </c>
      <c r="N3" s="52">
        <v>332</v>
      </c>
      <c r="O3" s="56">
        <v>166</v>
      </c>
      <c r="P3" s="57">
        <f>N3-O3</f>
        <v>166</v>
      </c>
      <c r="Q3" s="58">
        <v>270</v>
      </c>
      <c r="R3" s="59">
        <f t="shared" ref="R3:R24" si="1">Q3/H3</f>
        <v>1.1688311688311688</v>
      </c>
      <c r="S3" s="18"/>
      <c r="T3" s="18"/>
      <c r="U3" s="18"/>
      <c r="V3" s="18"/>
      <c r="W3" s="18"/>
      <c r="X3" s="18"/>
      <c r="Y3" s="18"/>
      <c r="Z3" s="18"/>
    </row>
    <row r="4" spans="7:26">
      <c r="G4" s="60" t="s">
        <v>74</v>
      </c>
      <c r="H4" s="61">
        <v>251</v>
      </c>
      <c r="I4" s="61"/>
      <c r="J4" s="62">
        <v>174</v>
      </c>
      <c r="K4" s="63">
        <v>-25</v>
      </c>
      <c r="L4" s="61">
        <f t="shared" ref="L4:L24" si="2">H4-J4</f>
        <v>77</v>
      </c>
      <c r="M4" s="64">
        <f t="shared" si="0"/>
        <v>0.69322709163346619</v>
      </c>
      <c r="N4" s="61">
        <v>330</v>
      </c>
      <c r="O4" s="65">
        <v>223</v>
      </c>
      <c r="P4" s="66">
        <f t="shared" ref="P4:P24" si="3">N4-O4</f>
        <v>107</v>
      </c>
      <c r="Q4" s="58">
        <v>160</v>
      </c>
      <c r="R4" s="67">
        <f t="shared" si="1"/>
        <v>0.63745019920318724</v>
      </c>
      <c r="S4" s="18"/>
      <c r="T4" s="18"/>
      <c r="U4" s="18"/>
      <c r="V4" s="18"/>
      <c r="W4" s="18"/>
      <c r="X4" s="18"/>
      <c r="Y4" s="18"/>
      <c r="Z4" s="18"/>
    </row>
    <row r="5" spans="7:26">
      <c r="G5" s="68" t="s">
        <v>75</v>
      </c>
      <c r="H5" s="69">
        <v>84</v>
      </c>
      <c r="I5" s="69"/>
      <c r="J5" s="62">
        <v>67</v>
      </c>
      <c r="K5" s="63">
        <v>-6</v>
      </c>
      <c r="L5" s="69">
        <f t="shared" si="2"/>
        <v>17</v>
      </c>
      <c r="M5" s="70">
        <f t="shared" si="0"/>
        <v>0.79761904761904767</v>
      </c>
      <c r="N5" s="69">
        <v>96</v>
      </c>
      <c r="O5" s="65">
        <v>75</v>
      </c>
      <c r="P5" s="66">
        <f t="shared" si="3"/>
        <v>21</v>
      </c>
      <c r="Q5" s="71">
        <v>140</v>
      </c>
      <c r="R5" s="72">
        <f t="shared" si="1"/>
        <v>1.6666666666666667</v>
      </c>
      <c r="S5" s="18"/>
      <c r="T5" s="18"/>
      <c r="U5" s="18"/>
      <c r="V5" s="18"/>
      <c r="W5" s="18"/>
      <c r="X5" s="18"/>
      <c r="Y5" s="18"/>
      <c r="Z5" s="18"/>
    </row>
    <row r="6" spans="7:26">
      <c r="G6" s="68" t="s">
        <v>76</v>
      </c>
      <c r="H6" s="69">
        <v>272</v>
      </c>
      <c r="I6" s="69"/>
      <c r="J6" s="62">
        <v>139</v>
      </c>
      <c r="K6" s="63">
        <v>-56</v>
      </c>
      <c r="L6" s="69">
        <f t="shared" si="2"/>
        <v>133</v>
      </c>
      <c r="M6" s="73">
        <f t="shared" si="0"/>
        <v>0.51102941176470584</v>
      </c>
      <c r="N6" s="69">
        <v>359</v>
      </c>
      <c r="O6" s="65">
        <v>177</v>
      </c>
      <c r="P6" s="66">
        <f t="shared" si="3"/>
        <v>182</v>
      </c>
      <c r="Q6" s="71">
        <v>325</v>
      </c>
      <c r="R6" s="72">
        <f t="shared" si="1"/>
        <v>1.1948529411764706</v>
      </c>
      <c r="S6" s="18"/>
      <c r="T6" s="18"/>
      <c r="U6" s="18"/>
      <c r="V6" s="18"/>
      <c r="W6" s="18"/>
      <c r="X6" s="18"/>
      <c r="Y6" s="18"/>
      <c r="Z6" s="18"/>
    </row>
    <row r="7" spans="7:26">
      <c r="G7" s="74" t="s">
        <v>77</v>
      </c>
      <c r="H7" s="69">
        <v>419</v>
      </c>
      <c r="I7" s="69"/>
      <c r="J7" s="62">
        <v>210</v>
      </c>
      <c r="K7" s="63">
        <v>-32</v>
      </c>
      <c r="L7" s="69">
        <f t="shared" si="2"/>
        <v>209</v>
      </c>
      <c r="M7" s="75">
        <f t="shared" si="0"/>
        <v>0.50119331742243434</v>
      </c>
      <c r="N7" s="69">
        <v>519</v>
      </c>
      <c r="O7" s="65">
        <v>259</v>
      </c>
      <c r="P7" s="66">
        <f t="shared" si="3"/>
        <v>260</v>
      </c>
      <c r="Q7" s="58">
        <v>1162</v>
      </c>
      <c r="R7" s="76">
        <f t="shared" si="1"/>
        <v>2.7732696897374702</v>
      </c>
      <c r="S7" s="18"/>
      <c r="T7" s="18"/>
      <c r="U7" s="18"/>
      <c r="V7" s="18"/>
      <c r="W7" s="18"/>
      <c r="X7" s="18"/>
      <c r="Y7" s="18"/>
      <c r="Z7" s="18"/>
    </row>
    <row r="8" spans="7:26">
      <c r="G8" s="60" t="s">
        <v>78</v>
      </c>
      <c r="H8" s="69">
        <v>133</v>
      </c>
      <c r="I8" s="69"/>
      <c r="J8" s="62">
        <v>102</v>
      </c>
      <c r="K8" s="63">
        <v>-22</v>
      </c>
      <c r="L8" s="69">
        <f t="shared" si="2"/>
        <v>31</v>
      </c>
      <c r="M8" s="77">
        <f t="shared" si="0"/>
        <v>0.76691729323308266</v>
      </c>
      <c r="N8" s="69">
        <v>168</v>
      </c>
      <c r="O8" s="65">
        <v>126</v>
      </c>
      <c r="P8" s="66">
        <f t="shared" si="3"/>
        <v>42</v>
      </c>
      <c r="Q8" s="71">
        <v>110</v>
      </c>
      <c r="R8" s="67">
        <f t="shared" si="1"/>
        <v>0.82706766917293228</v>
      </c>
      <c r="S8" s="18"/>
      <c r="T8" s="18"/>
      <c r="U8" s="18"/>
      <c r="V8" s="18"/>
      <c r="W8" s="18"/>
      <c r="X8" s="18"/>
      <c r="Y8" s="18"/>
      <c r="Z8" s="18"/>
    </row>
    <row r="9" spans="7:26">
      <c r="G9" s="68" t="s">
        <v>79</v>
      </c>
      <c r="H9" s="69">
        <v>412</v>
      </c>
      <c r="I9" s="69"/>
      <c r="J9" s="62">
        <v>230</v>
      </c>
      <c r="K9" s="63">
        <v>-42</v>
      </c>
      <c r="L9" s="69">
        <f t="shared" si="2"/>
        <v>182</v>
      </c>
      <c r="M9" s="75">
        <f t="shared" si="0"/>
        <v>0.55825242718446599</v>
      </c>
      <c r="N9" s="69">
        <v>512</v>
      </c>
      <c r="O9" s="65">
        <v>290</v>
      </c>
      <c r="P9" s="78">
        <f t="shared" si="3"/>
        <v>222</v>
      </c>
      <c r="Q9" s="71">
        <v>700</v>
      </c>
      <c r="R9" s="72">
        <f t="shared" si="1"/>
        <v>1.6990291262135921</v>
      </c>
      <c r="S9" s="18"/>
      <c r="T9" s="18"/>
      <c r="U9" s="18"/>
      <c r="V9" s="18"/>
      <c r="W9" s="18"/>
      <c r="X9" s="18"/>
      <c r="Y9" s="18"/>
      <c r="Z9" s="18"/>
    </row>
    <row r="10" spans="7:26">
      <c r="G10" s="68" t="s">
        <v>80</v>
      </c>
      <c r="H10" s="69">
        <v>272</v>
      </c>
      <c r="I10" s="69"/>
      <c r="J10" s="62">
        <v>170</v>
      </c>
      <c r="K10" s="63">
        <v>-14</v>
      </c>
      <c r="L10" s="69">
        <f t="shared" si="2"/>
        <v>102</v>
      </c>
      <c r="M10" s="75">
        <f t="shared" si="0"/>
        <v>0.625</v>
      </c>
      <c r="N10" s="69">
        <v>338</v>
      </c>
      <c r="O10" s="65">
        <v>210</v>
      </c>
      <c r="P10" s="66">
        <f t="shared" si="3"/>
        <v>128</v>
      </c>
      <c r="Q10" s="71">
        <v>129</v>
      </c>
      <c r="R10" s="67">
        <f t="shared" si="1"/>
        <v>0.47426470588235292</v>
      </c>
      <c r="S10" s="18"/>
      <c r="T10" s="18"/>
      <c r="U10" s="18"/>
      <c r="V10" s="18"/>
      <c r="W10" s="18"/>
      <c r="X10" s="18"/>
      <c r="Y10" s="18"/>
      <c r="Z10" s="18"/>
    </row>
    <row r="11" spans="7:26" ht="15.75">
      <c r="G11" s="133" t="s">
        <v>81</v>
      </c>
      <c r="H11" s="134">
        <v>442</v>
      </c>
      <c r="I11" s="134"/>
      <c r="J11" s="134">
        <v>165</v>
      </c>
      <c r="K11" s="135">
        <v>18</v>
      </c>
      <c r="L11" s="134">
        <f t="shared" si="2"/>
        <v>277</v>
      </c>
      <c r="M11" s="136">
        <f t="shared" si="0"/>
        <v>0.37330316742081449</v>
      </c>
      <c r="N11" s="134">
        <v>622</v>
      </c>
      <c r="O11" s="134">
        <v>227</v>
      </c>
      <c r="P11" s="134">
        <f t="shared" si="3"/>
        <v>395</v>
      </c>
      <c r="Q11" s="137">
        <v>530</v>
      </c>
      <c r="R11" s="138">
        <f t="shared" si="1"/>
        <v>1.1990950226244343</v>
      </c>
      <c r="S11" s="18"/>
      <c r="T11" s="18"/>
      <c r="U11" s="18"/>
      <c r="V11" s="18"/>
      <c r="W11" s="18"/>
      <c r="X11" s="18"/>
      <c r="Y11" s="18"/>
      <c r="Z11" s="18"/>
    </row>
    <row r="12" spans="7:26">
      <c r="G12" s="68" t="s">
        <v>82</v>
      </c>
      <c r="H12" s="69">
        <v>701</v>
      </c>
      <c r="I12" s="69"/>
      <c r="J12" s="62">
        <v>314</v>
      </c>
      <c r="K12" s="63">
        <v>-49</v>
      </c>
      <c r="L12" s="69">
        <f t="shared" si="2"/>
        <v>387</v>
      </c>
      <c r="M12" s="79">
        <f t="shared" si="0"/>
        <v>0.44793152639087019</v>
      </c>
      <c r="N12" s="69">
        <v>905</v>
      </c>
      <c r="O12" s="65">
        <v>389</v>
      </c>
      <c r="P12" s="66">
        <f t="shared" si="3"/>
        <v>516</v>
      </c>
      <c r="Q12" s="71">
        <v>720</v>
      </c>
      <c r="R12" s="72">
        <f t="shared" si="1"/>
        <v>1.0271041369472182</v>
      </c>
      <c r="S12" s="18"/>
      <c r="T12" s="18"/>
      <c r="U12" s="18"/>
      <c r="V12" s="18"/>
      <c r="W12" s="18"/>
      <c r="X12" s="18"/>
      <c r="Y12" s="18"/>
      <c r="Z12" s="18"/>
    </row>
    <row r="13" spans="7:26">
      <c r="G13" s="60" t="s">
        <v>83</v>
      </c>
      <c r="H13" s="69">
        <v>2319</v>
      </c>
      <c r="I13" s="69"/>
      <c r="J13" s="62">
        <v>1098</v>
      </c>
      <c r="K13" s="63">
        <v>-131</v>
      </c>
      <c r="L13" s="69">
        <f t="shared" si="2"/>
        <v>1221</v>
      </c>
      <c r="M13" s="75">
        <f t="shared" si="0"/>
        <v>0.47347994825355755</v>
      </c>
      <c r="N13" s="69">
        <v>2963</v>
      </c>
      <c r="O13" s="65">
        <v>1362</v>
      </c>
      <c r="P13" s="66">
        <f t="shared" si="3"/>
        <v>1601</v>
      </c>
      <c r="Q13" s="71">
        <v>3615</v>
      </c>
      <c r="R13" s="72">
        <f t="shared" si="1"/>
        <v>1.5588615782664941</v>
      </c>
      <c r="S13" s="18"/>
      <c r="T13" s="18"/>
      <c r="U13" s="18"/>
      <c r="V13" s="18"/>
      <c r="W13" s="18"/>
      <c r="X13" s="18"/>
      <c r="Y13" s="18"/>
      <c r="Z13" s="18"/>
    </row>
    <row r="14" spans="7:26">
      <c r="G14" s="68" t="s">
        <v>84</v>
      </c>
      <c r="H14" s="69">
        <v>7499</v>
      </c>
      <c r="I14" s="69"/>
      <c r="J14" s="62">
        <v>4767</v>
      </c>
      <c r="K14" s="63">
        <v>-220</v>
      </c>
      <c r="L14" s="69">
        <f t="shared" si="2"/>
        <v>2732</v>
      </c>
      <c r="M14" s="75">
        <f t="shared" si="0"/>
        <v>0.63568475796772905</v>
      </c>
      <c r="N14" s="69">
        <v>9371</v>
      </c>
      <c r="O14" s="65">
        <v>5881</v>
      </c>
      <c r="P14" s="66">
        <f t="shared" si="3"/>
        <v>3490</v>
      </c>
      <c r="Q14" s="71">
        <v>3245</v>
      </c>
      <c r="R14" s="80">
        <f t="shared" si="1"/>
        <v>0.43272436324843311</v>
      </c>
      <c r="S14" s="18"/>
      <c r="T14" s="18"/>
      <c r="U14" s="18"/>
      <c r="V14" s="18"/>
      <c r="W14" s="18"/>
      <c r="X14" s="18"/>
      <c r="Y14" s="18"/>
      <c r="Z14" s="18"/>
    </row>
    <row r="15" spans="7:26">
      <c r="G15" s="60" t="s">
        <v>85</v>
      </c>
      <c r="H15" s="69">
        <v>422</v>
      </c>
      <c r="I15" s="69"/>
      <c r="J15" s="62">
        <v>158</v>
      </c>
      <c r="K15" s="63">
        <v>-32</v>
      </c>
      <c r="L15" s="69">
        <f t="shared" si="2"/>
        <v>264</v>
      </c>
      <c r="M15" s="75">
        <f t="shared" si="0"/>
        <v>0.37440758293838861</v>
      </c>
      <c r="N15" s="69">
        <v>527</v>
      </c>
      <c r="O15" s="65">
        <v>202</v>
      </c>
      <c r="P15" s="66">
        <f t="shared" si="3"/>
        <v>325</v>
      </c>
      <c r="Q15" s="58">
        <v>150</v>
      </c>
      <c r="R15" s="67">
        <f t="shared" si="1"/>
        <v>0.35545023696682465</v>
      </c>
      <c r="S15" s="18"/>
      <c r="T15" s="18"/>
      <c r="U15" s="18"/>
      <c r="V15" s="18"/>
      <c r="W15" s="18"/>
      <c r="X15" s="18"/>
      <c r="Y15" s="18"/>
      <c r="Z15" s="18"/>
    </row>
    <row r="16" spans="7:26">
      <c r="G16" s="68" t="s">
        <v>86</v>
      </c>
      <c r="H16" s="69">
        <v>421</v>
      </c>
      <c r="I16" s="69"/>
      <c r="J16" s="62">
        <v>238</v>
      </c>
      <c r="K16" s="63">
        <v>-48</v>
      </c>
      <c r="L16" s="69">
        <f t="shared" si="2"/>
        <v>183</v>
      </c>
      <c r="M16" s="75">
        <f t="shared" si="0"/>
        <v>0.56532066508313539</v>
      </c>
      <c r="N16" s="69">
        <v>538</v>
      </c>
      <c r="O16" s="65">
        <v>295</v>
      </c>
      <c r="P16" s="66">
        <f t="shared" si="3"/>
        <v>243</v>
      </c>
      <c r="Q16" s="71">
        <v>734</v>
      </c>
      <c r="R16" s="72">
        <f t="shared" si="1"/>
        <v>1.7434679334916865</v>
      </c>
      <c r="S16" s="18"/>
      <c r="T16" s="18"/>
      <c r="U16" s="18"/>
      <c r="V16" s="18"/>
      <c r="W16" s="18"/>
      <c r="X16" s="18"/>
      <c r="Y16" s="18"/>
      <c r="Z16" s="18"/>
    </row>
    <row r="17" spans="7:26">
      <c r="G17" s="60" t="s">
        <v>87</v>
      </c>
      <c r="H17" s="69">
        <v>241</v>
      </c>
      <c r="I17" s="69"/>
      <c r="J17" s="62">
        <v>145</v>
      </c>
      <c r="K17" s="63">
        <v>-20</v>
      </c>
      <c r="L17" s="69">
        <f t="shared" si="2"/>
        <v>96</v>
      </c>
      <c r="M17" s="75">
        <f t="shared" si="0"/>
        <v>0.60165975103734437</v>
      </c>
      <c r="N17" s="69">
        <v>304</v>
      </c>
      <c r="O17" s="65">
        <v>189</v>
      </c>
      <c r="P17" s="66">
        <f t="shared" si="3"/>
        <v>115</v>
      </c>
      <c r="Q17" s="71">
        <v>248</v>
      </c>
      <c r="R17" s="72">
        <f t="shared" si="1"/>
        <v>1.0290456431535269</v>
      </c>
      <c r="S17" s="18"/>
      <c r="T17" s="18"/>
      <c r="U17" s="18"/>
      <c r="V17" s="18"/>
      <c r="W17" s="18"/>
      <c r="X17" s="18"/>
      <c r="Y17" s="18"/>
      <c r="Z17" s="18"/>
    </row>
    <row r="18" spans="7:26">
      <c r="G18" s="60" t="s">
        <v>88</v>
      </c>
      <c r="H18" s="69">
        <v>283</v>
      </c>
      <c r="I18" s="69"/>
      <c r="J18" s="62">
        <v>163</v>
      </c>
      <c r="K18" s="63">
        <v>-24</v>
      </c>
      <c r="L18" s="69">
        <f t="shared" si="2"/>
        <v>120</v>
      </c>
      <c r="M18" s="73">
        <f t="shared" si="0"/>
        <v>0.57597173144876324</v>
      </c>
      <c r="N18" s="69">
        <v>395</v>
      </c>
      <c r="O18" s="65">
        <v>227</v>
      </c>
      <c r="P18" s="66">
        <f t="shared" si="3"/>
        <v>168</v>
      </c>
      <c r="Q18" s="71">
        <v>250</v>
      </c>
      <c r="R18" s="80">
        <f t="shared" si="1"/>
        <v>0.88339222614840984</v>
      </c>
      <c r="S18" s="18"/>
      <c r="T18" s="18"/>
      <c r="U18" s="18"/>
      <c r="V18" s="18"/>
      <c r="W18" s="18"/>
      <c r="X18" s="18"/>
      <c r="Y18" s="18"/>
      <c r="Z18" s="18"/>
    </row>
    <row r="19" spans="7:26">
      <c r="G19" s="60" t="s">
        <v>89</v>
      </c>
      <c r="H19" s="69">
        <v>339</v>
      </c>
      <c r="I19" s="69"/>
      <c r="J19" s="62">
        <v>216</v>
      </c>
      <c r="K19" s="63">
        <v>-30</v>
      </c>
      <c r="L19" s="69">
        <f t="shared" si="2"/>
        <v>123</v>
      </c>
      <c r="M19" s="73">
        <f t="shared" si="0"/>
        <v>0.63716814159292035</v>
      </c>
      <c r="N19" s="69">
        <v>487</v>
      </c>
      <c r="O19" s="65">
        <v>283</v>
      </c>
      <c r="P19" s="66">
        <f t="shared" si="3"/>
        <v>204</v>
      </c>
      <c r="Q19" s="69">
        <v>901</v>
      </c>
      <c r="R19" s="76">
        <f t="shared" si="1"/>
        <v>2.6578171091445428</v>
      </c>
      <c r="S19" s="18"/>
      <c r="T19" s="18"/>
      <c r="U19" s="18"/>
      <c r="V19" s="18"/>
      <c r="W19" s="18"/>
      <c r="X19" s="18"/>
      <c r="Y19" s="18"/>
      <c r="Z19" s="18"/>
    </row>
    <row r="20" spans="7:26">
      <c r="G20" s="68" t="s">
        <v>90</v>
      </c>
      <c r="H20" s="69">
        <v>505</v>
      </c>
      <c r="I20" s="69"/>
      <c r="J20" s="62">
        <v>217</v>
      </c>
      <c r="K20" s="63">
        <v>-23</v>
      </c>
      <c r="L20" s="69">
        <f t="shared" si="2"/>
        <v>288</v>
      </c>
      <c r="M20" s="75">
        <f t="shared" si="0"/>
        <v>0.4297029702970297</v>
      </c>
      <c r="N20" s="69">
        <v>636</v>
      </c>
      <c r="O20" s="65">
        <v>262</v>
      </c>
      <c r="P20" s="66">
        <f t="shared" si="3"/>
        <v>374</v>
      </c>
      <c r="Q20" s="71">
        <v>620</v>
      </c>
      <c r="R20" s="72">
        <f t="shared" si="1"/>
        <v>1.2277227722772277</v>
      </c>
      <c r="S20" s="18"/>
      <c r="T20" s="18"/>
      <c r="U20" s="18"/>
      <c r="V20" s="18"/>
      <c r="W20" s="18"/>
      <c r="X20" s="18"/>
      <c r="Y20" s="18"/>
      <c r="Z20" s="18"/>
    </row>
    <row r="21" spans="7:26">
      <c r="G21" s="60" t="s">
        <v>91</v>
      </c>
      <c r="H21" s="69">
        <v>2583</v>
      </c>
      <c r="I21" s="69"/>
      <c r="J21" s="62">
        <v>1151</v>
      </c>
      <c r="K21" s="63">
        <v>-179</v>
      </c>
      <c r="L21" s="69">
        <f t="shared" si="2"/>
        <v>1432</v>
      </c>
      <c r="M21" s="75">
        <f t="shared" si="0"/>
        <v>0.4456058846302749</v>
      </c>
      <c r="N21" s="69">
        <v>3304</v>
      </c>
      <c r="O21" s="65">
        <v>1407</v>
      </c>
      <c r="P21" s="66">
        <f t="shared" si="3"/>
        <v>1897</v>
      </c>
      <c r="Q21" s="71">
        <v>4870</v>
      </c>
      <c r="R21" s="72">
        <f t="shared" si="1"/>
        <v>1.8854045683313976</v>
      </c>
      <c r="S21" s="18"/>
      <c r="T21" s="18"/>
      <c r="U21" s="18"/>
      <c r="V21" s="18"/>
      <c r="W21" s="18"/>
      <c r="X21" s="18"/>
      <c r="Y21" s="18"/>
      <c r="Z21" s="18"/>
    </row>
    <row r="22" spans="7:26">
      <c r="G22" s="60" t="s">
        <v>92</v>
      </c>
      <c r="H22" s="69">
        <v>309</v>
      </c>
      <c r="I22" s="69"/>
      <c r="J22" s="62">
        <v>158</v>
      </c>
      <c r="K22" s="63">
        <v>-25</v>
      </c>
      <c r="L22" s="69">
        <f t="shared" si="2"/>
        <v>151</v>
      </c>
      <c r="M22" s="75">
        <f t="shared" si="0"/>
        <v>0.51132686084142398</v>
      </c>
      <c r="N22" s="69">
        <v>416</v>
      </c>
      <c r="O22" s="65">
        <v>202</v>
      </c>
      <c r="P22" s="66">
        <f t="shared" si="3"/>
        <v>214</v>
      </c>
      <c r="Q22" s="71">
        <v>450</v>
      </c>
      <c r="R22" s="72">
        <f t="shared" si="1"/>
        <v>1.4563106796116505</v>
      </c>
      <c r="S22" s="18"/>
      <c r="T22" s="18"/>
      <c r="U22" s="18"/>
      <c r="V22" s="18"/>
      <c r="W22" s="18"/>
      <c r="X22" s="18"/>
      <c r="Y22" s="18"/>
      <c r="Z22" s="18"/>
    </row>
    <row r="23" spans="7:26" ht="15.75" thickBot="1">
      <c r="G23" s="60" t="s">
        <v>93</v>
      </c>
      <c r="H23" s="61">
        <v>506</v>
      </c>
      <c r="I23" s="61"/>
      <c r="J23" s="62">
        <v>293</v>
      </c>
      <c r="K23" s="63">
        <v>-25</v>
      </c>
      <c r="L23" s="61">
        <f t="shared" si="2"/>
        <v>213</v>
      </c>
      <c r="M23" s="64">
        <f t="shared" si="0"/>
        <v>0.57905138339920947</v>
      </c>
      <c r="N23" s="61">
        <v>663</v>
      </c>
      <c r="O23" s="65">
        <v>382</v>
      </c>
      <c r="P23" s="66">
        <f t="shared" si="3"/>
        <v>281</v>
      </c>
      <c r="Q23" s="58">
        <v>1149</v>
      </c>
      <c r="R23" s="81">
        <f t="shared" si="1"/>
        <v>2.2707509881422925</v>
      </c>
      <c r="S23" s="18"/>
      <c r="T23" s="18"/>
      <c r="U23" s="18"/>
      <c r="V23" s="18"/>
      <c r="W23" s="18"/>
      <c r="X23" s="18"/>
      <c r="Y23" s="18"/>
      <c r="Z23" s="18"/>
    </row>
    <row r="24" spans="7:26" ht="15.75" thickBot="1">
      <c r="G24" s="82" t="s">
        <v>94</v>
      </c>
      <c r="H24" s="83">
        <v>19153</v>
      </c>
      <c r="I24" s="84"/>
      <c r="J24" s="85">
        <v>10324</v>
      </c>
      <c r="K24" s="86">
        <v>-1000</v>
      </c>
      <c r="L24" s="87">
        <f t="shared" si="2"/>
        <v>8829</v>
      </c>
      <c r="M24" s="88">
        <f t="shared" si="0"/>
        <v>0.53902782853861009</v>
      </c>
      <c r="N24" s="83">
        <v>24443</v>
      </c>
      <c r="O24" s="83">
        <v>12873</v>
      </c>
      <c r="P24" s="89">
        <f t="shared" si="3"/>
        <v>11570</v>
      </c>
      <c r="Q24" s="84">
        <v>20478</v>
      </c>
      <c r="R24" s="90">
        <f t="shared" si="1"/>
        <v>1.0691797629614159</v>
      </c>
      <c r="S24" s="18"/>
      <c r="T24" s="18"/>
      <c r="U24" s="18"/>
      <c r="V24" s="18"/>
      <c r="W24" s="18"/>
      <c r="X24" s="18"/>
      <c r="Y24" s="18"/>
      <c r="Z24" s="18"/>
    </row>
    <row r="25" spans="7:26" ht="51.75">
      <c r="G25" s="91" t="s">
        <v>95</v>
      </c>
      <c r="H25" s="92" t="s">
        <v>96</v>
      </c>
      <c r="I25" s="92"/>
      <c r="J25" s="92" t="s">
        <v>63</v>
      </c>
      <c r="K25" s="45" t="s">
        <v>64</v>
      </c>
      <c r="L25" s="92" t="s">
        <v>65</v>
      </c>
      <c r="M25" s="93" t="s">
        <v>66</v>
      </c>
      <c r="N25" s="94"/>
      <c r="O25" s="94"/>
      <c r="P25" s="95" t="s">
        <v>69</v>
      </c>
      <c r="Q25" s="96" t="s">
        <v>97</v>
      </c>
      <c r="R25" s="97"/>
      <c r="S25" s="18"/>
      <c r="T25" s="18"/>
      <c r="U25" s="18"/>
      <c r="V25" s="18"/>
      <c r="W25" s="18"/>
      <c r="X25" s="18"/>
      <c r="Y25" s="18"/>
      <c r="Z25" s="18"/>
    </row>
    <row r="26" spans="7:26">
      <c r="G26" s="98" t="s">
        <v>98</v>
      </c>
      <c r="H26" s="99">
        <f>H6+H8+H12+H18+H19</f>
        <v>1728</v>
      </c>
      <c r="I26" s="99">
        <f>I6+I8+I12+I18+I19</f>
        <v>0</v>
      </c>
      <c r="J26" s="99">
        <f>J6+J8+J12+J18+J19</f>
        <v>934</v>
      </c>
      <c r="K26" s="100">
        <f>J26-1115</f>
        <v>-181</v>
      </c>
      <c r="L26" s="99">
        <f>L6+L8+L12+L18+L19</f>
        <v>794</v>
      </c>
      <c r="M26" s="101">
        <f>J26/H26</f>
        <v>0.5405092592592593</v>
      </c>
      <c r="N26" s="99"/>
      <c r="O26" s="99"/>
      <c r="P26" s="99">
        <f>P6+P8+P11+P18+P19</f>
        <v>991</v>
      </c>
      <c r="Q26" s="99">
        <f>Q6+Q8+Q12+Q18+Q19</f>
        <v>2306</v>
      </c>
      <c r="R26" s="102">
        <f>Q26/H26</f>
        <v>1.3344907407407407</v>
      </c>
      <c r="S26" s="18"/>
      <c r="T26" s="18"/>
      <c r="U26" s="18"/>
      <c r="V26" s="18"/>
      <c r="W26" s="18"/>
      <c r="X26" s="18"/>
      <c r="Y26" s="18"/>
      <c r="Z26" s="18"/>
    </row>
    <row r="27" spans="7:26">
      <c r="G27" s="103" t="s">
        <v>99</v>
      </c>
      <c r="H27" s="61">
        <f>H14+H16+H20+H15+H23+H5</f>
        <v>9437</v>
      </c>
      <c r="I27" s="61">
        <f>I14+I16+I20+I15+I23+I5</f>
        <v>0</v>
      </c>
      <c r="J27" s="61">
        <f>J14+J16+J20+J15+J23+J5</f>
        <v>5740</v>
      </c>
      <c r="K27" s="104">
        <f>J27-6094</f>
        <v>-354</v>
      </c>
      <c r="L27" s="61">
        <f>L14+L16+L20+L15+L23+L5</f>
        <v>3697</v>
      </c>
      <c r="M27" s="73">
        <f>J27/H27</f>
        <v>0.60824414538518601</v>
      </c>
      <c r="N27" s="61"/>
      <c r="O27" s="61"/>
      <c r="P27" s="61">
        <f>P14+P16+P20+P15+P23+P5</f>
        <v>4734</v>
      </c>
      <c r="Q27" s="61">
        <f>Q14+Q16+Q20+Q15+Q23+Q5</f>
        <v>6038</v>
      </c>
      <c r="R27" s="105">
        <f>Q27/H27</f>
        <v>0.63982197732330193</v>
      </c>
      <c r="S27" s="18"/>
      <c r="T27" s="18"/>
      <c r="U27" s="18"/>
      <c r="V27" s="18"/>
      <c r="W27" s="18"/>
      <c r="X27" s="18"/>
      <c r="Y27" s="18"/>
      <c r="Z27" s="18"/>
    </row>
    <row r="28" spans="7:26">
      <c r="G28" s="106" t="s">
        <v>100</v>
      </c>
      <c r="H28" s="107">
        <f>H4+H17+H21+H22</f>
        <v>3384</v>
      </c>
      <c r="I28" s="107">
        <f>I4+I17+I21+I22</f>
        <v>0</v>
      </c>
      <c r="J28" s="107">
        <f>J4+J17+J21+J22</f>
        <v>1628</v>
      </c>
      <c r="K28" s="108">
        <f>J28-1877</f>
        <v>-249</v>
      </c>
      <c r="L28" s="107">
        <f>L4+L17+L21+L22</f>
        <v>1756</v>
      </c>
      <c r="M28" s="77">
        <f>J28/H28</f>
        <v>0.48108747044917255</v>
      </c>
      <c r="N28" s="107"/>
      <c r="O28" s="107"/>
      <c r="P28" s="107">
        <f>P4+P17+P21+P22</f>
        <v>2333</v>
      </c>
      <c r="Q28" s="107">
        <f>Q4+Q17+Q21+Q22</f>
        <v>5728</v>
      </c>
      <c r="R28" s="109">
        <f>Q28/H28</f>
        <v>1.6926713947990544</v>
      </c>
      <c r="S28" s="18"/>
      <c r="T28" s="18"/>
      <c r="U28" s="18"/>
      <c r="V28" s="18"/>
      <c r="W28" s="18"/>
      <c r="X28" s="18"/>
      <c r="Y28" s="18"/>
      <c r="Z28" s="18"/>
    </row>
    <row r="29" spans="7:26" ht="15.75" thickBot="1">
      <c r="G29" s="110" t="s">
        <v>101</v>
      </c>
      <c r="H29" s="111">
        <f>H3+H7+H9+H10+H11+H13</f>
        <v>4095</v>
      </c>
      <c r="I29" s="111">
        <f>I3+I7+I9+I10+I11+I13</f>
        <v>0</v>
      </c>
      <c r="J29" s="111">
        <f>J3+J7+J9+J10+J11+J13</f>
        <v>1999</v>
      </c>
      <c r="K29" s="112">
        <f>J29-2197</f>
        <v>-198</v>
      </c>
      <c r="L29" s="111">
        <f>L3+L7+L9+L10+L11+L13</f>
        <v>2096</v>
      </c>
      <c r="M29" s="113">
        <f>J29/H29</f>
        <v>0.48815628815628814</v>
      </c>
      <c r="N29" s="111"/>
      <c r="O29" s="111"/>
      <c r="P29" s="111">
        <f>P3+P7+P9+P10+P11+P13</f>
        <v>2772</v>
      </c>
      <c r="Q29" s="111">
        <f>Q3+Q7+Q9+Q10+Q11+Q13</f>
        <v>6406</v>
      </c>
      <c r="R29" s="114">
        <f>Q29/H29</f>
        <v>1.5643467643467643</v>
      </c>
      <c r="S29" s="18"/>
      <c r="T29" s="18"/>
      <c r="U29" s="18"/>
      <c r="V29" s="18"/>
      <c r="W29" s="18"/>
      <c r="X29" s="18"/>
      <c r="Y29" s="18"/>
      <c r="Z29" s="18"/>
    </row>
    <row r="30" spans="7:26" ht="15.75" thickBot="1"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15" t="s">
        <v>102</v>
      </c>
      <c r="S30" s="18"/>
      <c r="T30" s="18"/>
      <c r="U30" s="18"/>
      <c r="V30" s="18"/>
      <c r="W30" s="18"/>
      <c r="X30" s="18"/>
      <c r="Y30" s="18"/>
      <c r="Z30" s="18"/>
    </row>
    <row r="31" spans="7:26">
      <c r="G31" s="18"/>
      <c r="H31" s="116" t="s">
        <v>103</v>
      </c>
      <c r="I31" s="117"/>
      <c r="J31" s="117"/>
      <c r="K31" s="118">
        <f>20309-H24</f>
        <v>1156</v>
      </c>
      <c r="L31" s="119" t="s">
        <v>104</v>
      </c>
      <c r="M31" s="120"/>
      <c r="N31" s="120"/>
      <c r="O31" s="121"/>
      <c r="P31" s="18"/>
      <c r="Q31" s="18"/>
      <c r="R31" s="115"/>
      <c r="S31" s="18"/>
      <c r="T31" s="18"/>
      <c r="U31" s="18"/>
      <c r="V31" s="18"/>
      <c r="W31" s="18"/>
      <c r="X31" s="18"/>
      <c r="Y31" s="18"/>
      <c r="Z31" s="18"/>
    </row>
    <row r="32" spans="7:26">
      <c r="G32" s="122"/>
      <c r="H32" s="123" t="s">
        <v>105</v>
      </c>
      <c r="I32" s="124"/>
      <c r="J32" s="125" t="s">
        <v>106</v>
      </c>
      <c r="K32" s="124"/>
      <c r="L32" s="124"/>
      <c r="M32" s="124"/>
      <c r="N32" s="124"/>
      <c r="O32" s="126"/>
      <c r="P32" s="18"/>
      <c r="Q32" s="18"/>
      <c r="R32" s="127" t="s">
        <v>107</v>
      </c>
      <c r="S32" s="18"/>
      <c r="T32" s="18"/>
      <c r="U32" s="18"/>
      <c r="V32" s="18"/>
      <c r="W32" s="18"/>
      <c r="X32" s="18"/>
      <c r="Y32" s="18"/>
      <c r="Z32" s="18"/>
    </row>
    <row r="33" spans="7:26" ht="15.75" thickBot="1">
      <c r="G33" s="128"/>
      <c r="H33" s="129" t="s">
        <v>108</v>
      </c>
      <c r="I33" s="130"/>
      <c r="J33" s="130"/>
      <c r="K33" s="130"/>
      <c r="L33" s="130"/>
      <c r="M33" s="130"/>
      <c r="N33" s="130"/>
      <c r="O33" s="131"/>
      <c r="P33" s="18"/>
      <c r="Q33" s="18"/>
      <c r="R33" s="132" t="s">
        <v>109</v>
      </c>
      <c r="S33" s="18"/>
      <c r="T33" s="18"/>
      <c r="U33" s="18"/>
      <c r="V33" s="18"/>
      <c r="W33" s="18"/>
      <c r="X33" s="18"/>
      <c r="Y33" s="18"/>
      <c r="Z33" s="18"/>
    </row>
    <row r="34" spans="7:26"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7:26"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7:26"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7:26"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7:26"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7:26"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7:26"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7:26"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7:26"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7:26"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7:26"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7:26"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7:26"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7:26"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7:26"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7:26"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7:26"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7:26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7:26"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</sheetData>
  <mergeCells count="5">
    <mergeCell ref="S2:Z2"/>
    <mergeCell ref="Q25:R25"/>
    <mergeCell ref="R30:R31"/>
    <mergeCell ref="H31:J31"/>
    <mergeCell ref="H33:O33"/>
  </mergeCells>
  <hyperlinks>
    <hyperlink ref="H32" r:id="rId1" display="https://www.migrationsverket.se/Om-Migrationsverket/Statistik/Anvisning-till-kommuner-och-bosattning.html" xr:uid="{A4963162-68CC-4020-AA73-788F5278A867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E972-4669-4C68-B9A0-BBF70AC9E4A6}">
  <dimension ref="A1:E75"/>
  <sheetViews>
    <sheetView topLeftCell="A21" workbookViewId="0">
      <selection activeCell="D52" sqref="D52"/>
    </sheetView>
  </sheetViews>
  <sheetFormatPr defaultRowHeight="15"/>
  <cols>
    <col min="1" max="1" width="23.140625" customWidth="1"/>
    <col min="2" max="2" width="14" customWidth="1"/>
    <col min="3" max="3" width="16.28515625" customWidth="1"/>
    <col min="4" max="4" width="12.85546875" customWidth="1"/>
    <col min="5" max="5" width="14.7109375" style="3" customWidth="1"/>
  </cols>
  <sheetData>
    <row r="1" spans="1:5" ht="18.75">
      <c r="A1" s="21" t="s">
        <v>46</v>
      </c>
      <c r="B1" s="21"/>
      <c r="C1" s="21"/>
      <c r="D1" s="9"/>
    </row>
    <row r="2" spans="1:5" ht="15.75">
      <c r="A2" s="35" t="s">
        <v>0</v>
      </c>
      <c r="B2" s="36"/>
      <c r="C2" s="36"/>
      <c r="D2" s="36"/>
      <c r="E2" s="36"/>
    </row>
    <row r="3" spans="1:5" ht="15.75">
      <c r="A3" s="37" t="s">
        <v>1</v>
      </c>
      <c r="B3" s="36"/>
      <c r="C3" s="36"/>
      <c r="D3" s="36"/>
      <c r="E3" s="36"/>
    </row>
    <row r="4" spans="1:5">
      <c r="A4" s="5"/>
      <c r="B4" s="5"/>
      <c r="C4" s="5"/>
      <c r="D4" s="15"/>
      <c r="E4" s="5"/>
    </row>
    <row r="5" spans="1:5">
      <c r="A5" s="38"/>
      <c r="B5" s="38"/>
      <c r="C5" s="38" t="s">
        <v>2</v>
      </c>
      <c r="D5" s="38"/>
      <c r="E5" s="14"/>
    </row>
    <row r="6" spans="1:5">
      <c r="A6" s="14" t="s">
        <v>52</v>
      </c>
      <c r="B6" s="14" t="s">
        <v>3</v>
      </c>
      <c r="C6" s="14" t="s">
        <v>4</v>
      </c>
      <c r="D6" s="10" t="s">
        <v>5</v>
      </c>
      <c r="E6" s="14" t="s">
        <v>6</v>
      </c>
    </row>
    <row r="7" spans="1:5">
      <c r="A7" s="11" t="s">
        <v>7</v>
      </c>
      <c r="B7" s="11">
        <v>34230</v>
      </c>
      <c r="C7" s="12">
        <v>8</v>
      </c>
      <c r="D7" s="12">
        <v>10</v>
      </c>
      <c r="E7" s="12">
        <v>18</v>
      </c>
    </row>
    <row r="8" spans="1:5">
      <c r="A8" s="11" t="s">
        <v>7</v>
      </c>
      <c r="B8" s="11">
        <v>34231</v>
      </c>
      <c r="C8" s="12">
        <v>17</v>
      </c>
      <c r="D8" s="12">
        <v>13</v>
      </c>
      <c r="E8" s="12">
        <v>30</v>
      </c>
    </row>
    <row r="9" spans="1:5">
      <c r="A9" s="11" t="s">
        <v>7</v>
      </c>
      <c r="B9" s="11">
        <v>34236</v>
      </c>
      <c r="C9" s="12">
        <v>9</v>
      </c>
      <c r="D9" s="12">
        <v>11</v>
      </c>
      <c r="E9" s="12">
        <v>20</v>
      </c>
    </row>
    <row r="10" spans="1:5">
      <c r="A10" s="11" t="s">
        <v>7</v>
      </c>
      <c r="B10" s="11">
        <v>34250</v>
      </c>
      <c r="C10" s="12">
        <v>3</v>
      </c>
      <c r="D10" s="12">
        <v>1</v>
      </c>
      <c r="E10" s="12">
        <v>4</v>
      </c>
    </row>
    <row r="11" spans="1:5">
      <c r="A11" s="11" t="s">
        <v>7</v>
      </c>
      <c r="B11" s="11">
        <v>34251</v>
      </c>
      <c r="C11" s="12">
        <v>1</v>
      </c>
      <c r="D11" s="12">
        <v>2</v>
      </c>
      <c r="E11" s="12">
        <v>3</v>
      </c>
    </row>
    <row r="12" spans="1:5">
      <c r="A12" s="11" t="s">
        <v>7</v>
      </c>
      <c r="B12" s="11" t="s">
        <v>8</v>
      </c>
      <c r="C12" s="12">
        <v>2</v>
      </c>
      <c r="D12" s="12">
        <v>4</v>
      </c>
      <c r="E12" s="12">
        <v>6</v>
      </c>
    </row>
    <row r="13" spans="1:5">
      <c r="A13" s="22" t="s">
        <v>9</v>
      </c>
      <c r="B13" s="13"/>
      <c r="C13" s="12">
        <v>40</v>
      </c>
      <c r="D13" s="12">
        <v>41</v>
      </c>
      <c r="E13" s="12">
        <v>81</v>
      </c>
    </row>
    <row r="14" spans="1:5">
      <c r="A14" s="11" t="s">
        <v>10</v>
      </c>
      <c r="B14" s="11">
        <v>36531</v>
      </c>
      <c r="C14" s="12">
        <v>0</v>
      </c>
      <c r="D14" s="12">
        <v>7</v>
      </c>
      <c r="E14" s="12">
        <v>7</v>
      </c>
    </row>
    <row r="15" spans="1:5">
      <c r="A15" s="11" t="s">
        <v>10</v>
      </c>
      <c r="B15" s="11">
        <v>36532</v>
      </c>
      <c r="C15" s="12">
        <v>8</v>
      </c>
      <c r="D15" s="12">
        <v>24</v>
      </c>
      <c r="E15" s="12">
        <v>32</v>
      </c>
    </row>
    <row r="16" spans="1:5">
      <c r="A16" s="11" t="s">
        <v>10</v>
      </c>
      <c r="B16" s="11">
        <v>36543</v>
      </c>
      <c r="C16" s="12">
        <v>0</v>
      </c>
      <c r="D16" s="12">
        <v>24</v>
      </c>
      <c r="E16" s="12">
        <v>24</v>
      </c>
    </row>
    <row r="17" spans="1:5">
      <c r="A17" s="11" t="s">
        <v>10</v>
      </c>
      <c r="B17" s="11" t="s">
        <v>8</v>
      </c>
      <c r="C17" s="12">
        <v>1</v>
      </c>
      <c r="D17" s="12">
        <v>2</v>
      </c>
      <c r="E17" s="12">
        <v>3</v>
      </c>
    </row>
    <row r="18" spans="1:5">
      <c r="A18" s="22" t="s">
        <v>11</v>
      </c>
      <c r="B18" s="13"/>
      <c r="C18" s="12">
        <v>9</v>
      </c>
      <c r="D18" s="12">
        <v>57</v>
      </c>
      <c r="E18" s="12">
        <v>66</v>
      </c>
    </row>
    <row r="19" spans="1:5">
      <c r="A19" s="11" t="s">
        <v>12</v>
      </c>
      <c r="B19" s="11">
        <v>34135</v>
      </c>
      <c r="C19" s="12">
        <v>3</v>
      </c>
      <c r="D19" s="12">
        <v>4</v>
      </c>
      <c r="E19" s="12">
        <v>7</v>
      </c>
    </row>
    <row r="20" spans="1:5">
      <c r="A20" s="11" t="s">
        <v>12</v>
      </c>
      <c r="B20" s="11" t="s">
        <v>8</v>
      </c>
      <c r="C20" s="12">
        <v>6</v>
      </c>
      <c r="D20" s="12">
        <v>7</v>
      </c>
      <c r="E20" s="12">
        <v>13</v>
      </c>
    </row>
    <row r="21" spans="1:5">
      <c r="A21" s="22" t="s">
        <v>13</v>
      </c>
      <c r="B21" s="13"/>
      <c r="C21" s="12">
        <v>9</v>
      </c>
      <c r="D21" s="12">
        <v>11</v>
      </c>
      <c r="E21" s="12">
        <v>20</v>
      </c>
    </row>
    <row r="22" spans="1:5">
      <c r="A22" s="11" t="s">
        <v>14</v>
      </c>
      <c r="B22" s="11">
        <v>28531</v>
      </c>
      <c r="C22" s="12">
        <v>4</v>
      </c>
      <c r="D22" s="12">
        <v>2</v>
      </c>
      <c r="E22" s="12">
        <v>6</v>
      </c>
    </row>
    <row r="23" spans="1:5">
      <c r="A23" s="11" t="s">
        <v>14</v>
      </c>
      <c r="B23" s="11">
        <v>28732</v>
      </c>
      <c r="C23" s="12">
        <v>1</v>
      </c>
      <c r="D23" s="12">
        <v>4</v>
      </c>
      <c r="E23" s="12">
        <v>5</v>
      </c>
    </row>
    <row r="24" spans="1:5">
      <c r="A24" s="22" t="s">
        <v>14</v>
      </c>
      <c r="B24" s="13" t="s">
        <v>8</v>
      </c>
      <c r="C24" s="12">
        <v>5</v>
      </c>
      <c r="D24" s="12">
        <v>4</v>
      </c>
      <c r="E24" s="12">
        <v>9</v>
      </c>
    </row>
    <row r="25" spans="1:5">
      <c r="A25" s="11" t="s">
        <v>15</v>
      </c>
      <c r="B25" s="11"/>
      <c r="C25" s="12">
        <v>10</v>
      </c>
      <c r="D25" s="12">
        <v>10</v>
      </c>
      <c r="E25" s="12">
        <v>20</v>
      </c>
    </row>
    <row r="26" spans="1:5">
      <c r="A26" s="11" t="s">
        <v>16</v>
      </c>
      <c r="B26" s="11">
        <v>36232</v>
      </c>
      <c r="C26" s="12">
        <v>12</v>
      </c>
      <c r="D26" s="12">
        <v>9</v>
      </c>
      <c r="E26" s="12">
        <v>21</v>
      </c>
    </row>
    <row r="27" spans="1:5">
      <c r="A27" s="11" t="s">
        <v>16</v>
      </c>
      <c r="B27" s="11">
        <v>36240</v>
      </c>
      <c r="C27" s="12">
        <v>5</v>
      </c>
      <c r="D27" s="12">
        <v>3</v>
      </c>
      <c r="E27" s="12">
        <v>8</v>
      </c>
    </row>
    <row r="28" spans="1:5">
      <c r="A28" s="11" t="s">
        <v>16</v>
      </c>
      <c r="B28" s="11">
        <v>36254</v>
      </c>
      <c r="C28" s="12">
        <v>5</v>
      </c>
      <c r="D28" s="12">
        <v>12</v>
      </c>
      <c r="E28" s="12">
        <v>17</v>
      </c>
    </row>
    <row r="29" spans="1:5">
      <c r="A29" s="11" t="s">
        <v>16</v>
      </c>
      <c r="B29" s="11">
        <v>36256</v>
      </c>
      <c r="C29" s="12">
        <v>5</v>
      </c>
      <c r="D29" s="12">
        <v>12</v>
      </c>
      <c r="E29" s="12">
        <v>17</v>
      </c>
    </row>
    <row r="30" spans="1:5">
      <c r="A30" s="22" t="s">
        <v>16</v>
      </c>
      <c r="B30" s="13" t="s">
        <v>8</v>
      </c>
      <c r="C30" s="12">
        <v>1</v>
      </c>
      <c r="D30" s="12">
        <v>1</v>
      </c>
      <c r="E30" s="12">
        <v>2</v>
      </c>
    </row>
    <row r="31" spans="1:5">
      <c r="A31" s="11" t="s">
        <v>17</v>
      </c>
      <c r="B31" s="11"/>
      <c r="C31" s="12">
        <v>28</v>
      </c>
      <c r="D31" s="12">
        <v>37</v>
      </c>
      <c r="E31" s="12">
        <v>65</v>
      </c>
    </row>
    <row r="32" spans="1:5">
      <c r="A32" s="11" t="s">
        <v>18</v>
      </c>
      <c r="B32" s="11">
        <v>36431</v>
      </c>
      <c r="C32" s="12">
        <v>4</v>
      </c>
      <c r="D32" s="12">
        <v>3</v>
      </c>
      <c r="E32" s="12">
        <v>7</v>
      </c>
    </row>
    <row r="33" spans="1:5">
      <c r="A33" s="11" t="s">
        <v>18</v>
      </c>
      <c r="B33" s="11">
        <v>36443</v>
      </c>
      <c r="C33" s="12">
        <v>4</v>
      </c>
      <c r="D33" s="12">
        <v>1</v>
      </c>
      <c r="E33" s="12">
        <v>5</v>
      </c>
    </row>
    <row r="34" spans="1:5">
      <c r="A34" s="11" t="s">
        <v>18</v>
      </c>
      <c r="B34" s="11" t="s">
        <v>8</v>
      </c>
      <c r="C34" s="12">
        <v>4</v>
      </c>
      <c r="D34" s="12">
        <v>4</v>
      </c>
      <c r="E34" s="12">
        <v>8</v>
      </c>
    </row>
    <row r="35" spans="1:5">
      <c r="A35" s="22" t="s">
        <v>19</v>
      </c>
      <c r="B35" s="13"/>
      <c r="C35" s="12">
        <v>12</v>
      </c>
      <c r="D35" s="12">
        <v>8</v>
      </c>
      <c r="E35" s="12">
        <v>20</v>
      </c>
    </row>
    <row r="36" spans="1:5">
      <c r="A36" s="11" t="s">
        <v>20</v>
      </c>
      <c r="B36" s="11">
        <v>35220</v>
      </c>
      <c r="C36" s="12">
        <v>4</v>
      </c>
      <c r="D36" s="12">
        <v>2</v>
      </c>
      <c r="E36" s="12">
        <v>6</v>
      </c>
    </row>
    <row r="37" spans="1:5">
      <c r="A37" s="11" t="s">
        <v>20</v>
      </c>
      <c r="B37" s="11">
        <v>35237</v>
      </c>
      <c r="C37" s="12">
        <v>3</v>
      </c>
      <c r="D37" s="12">
        <v>6</v>
      </c>
      <c r="E37" s="12">
        <v>9</v>
      </c>
    </row>
    <row r="38" spans="1:5">
      <c r="A38" s="11" t="s">
        <v>20</v>
      </c>
      <c r="B38" s="11">
        <v>35238</v>
      </c>
      <c r="C38" s="12">
        <v>12</v>
      </c>
      <c r="D38" s="12">
        <v>8</v>
      </c>
      <c r="E38" s="12">
        <v>20</v>
      </c>
    </row>
    <row r="39" spans="1:5">
      <c r="A39" s="11" t="s">
        <v>20</v>
      </c>
      <c r="B39" s="11">
        <v>35244</v>
      </c>
      <c r="C39" s="12">
        <v>22</v>
      </c>
      <c r="D39" s="12">
        <v>10</v>
      </c>
      <c r="E39" s="12">
        <v>32</v>
      </c>
    </row>
    <row r="40" spans="1:5">
      <c r="A40" s="11" t="s">
        <v>20</v>
      </c>
      <c r="B40" s="11">
        <v>35248</v>
      </c>
      <c r="C40" s="12">
        <v>1</v>
      </c>
      <c r="D40" s="12">
        <v>5</v>
      </c>
      <c r="E40" s="12">
        <v>6</v>
      </c>
    </row>
    <row r="41" spans="1:5">
      <c r="A41" s="11" t="s">
        <v>20</v>
      </c>
      <c r="B41" s="11">
        <v>35254</v>
      </c>
      <c r="C41" s="12">
        <v>4</v>
      </c>
      <c r="D41" s="12">
        <v>1</v>
      </c>
      <c r="E41" s="12">
        <v>5</v>
      </c>
    </row>
    <row r="42" spans="1:5">
      <c r="A42" s="11" t="s">
        <v>20</v>
      </c>
      <c r="B42" s="11">
        <v>36344</v>
      </c>
      <c r="C42" s="12">
        <v>3</v>
      </c>
      <c r="D42" s="12">
        <v>2</v>
      </c>
      <c r="E42" s="12">
        <v>5</v>
      </c>
    </row>
    <row r="43" spans="1:5">
      <c r="A43" s="11" t="s">
        <v>20</v>
      </c>
      <c r="B43" s="11" t="s">
        <v>8</v>
      </c>
      <c r="C43" s="12">
        <v>38</v>
      </c>
      <c r="D43" s="12">
        <v>31</v>
      </c>
      <c r="E43" s="12">
        <v>69</v>
      </c>
    </row>
    <row r="44" spans="1:5">
      <c r="A44" s="22" t="s">
        <v>21</v>
      </c>
      <c r="B44" s="13"/>
      <c r="C44" s="12">
        <v>87</v>
      </c>
      <c r="D44" s="12">
        <v>65</v>
      </c>
      <c r="E44" s="12">
        <v>152</v>
      </c>
    </row>
    <row r="45" spans="1:5">
      <c r="A45" s="11" t="s">
        <v>22</v>
      </c>
      <c r="B45" s="11">
        <v>34374</v>
      </c>
      <c r="C45" s="12">
        <v>3</v>
      </c>
      <c r="D45" s="12">
        <v>1</v>
      </c>
      <c r="E45" s="12">
        <v>4</v>
      </c>
    </row>
    <row r="46" spans="1:5">
      <c r="A46" s="11" t="s">
        <v>22</v>
      </c>
      <c r="B46" s="11" t="s">
        <v>8</v>
      </c>
      <c r="C46" s="12">
        <v>5</v>
      </c>
      <c r="D46" s="12">
        <v>9</v>
      </c>
      <c r="E46" s="12">
        <v>14</v>
      </c>
    </row>
    <row r="47" spans="1:5">
      <c r="A47" s="11" t="s">
        <v>23</v>
      </c>
      <c r="B47" s="11"/>
      <c r="C47" s="12">
        <v>8</v>
      </c>
      <c r="D47" s="12">
        <v>10</v>
      </c>
      <c r="E47" s="12">
        <v>18</v>
      </c>
    </row>
    <row r="48" spans="1:5" ht="15.75">
      <c r="A48" s="20" t="s">
        <v>58</v>
      </c>
      <c r="B48" s="139"/>
      <c r="C48" s="140">
        <v>203</v>
      </c>
      <c r="D48" s="140">
        <v>239</v>
      </c>
      <c r="E48" s="140">
        <v>442</v>
      </c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  <row r="68" spans="5:5">
      <c r="E68"/>
    </row>
    <row r="69" spans="5:5">
      <c r="E69"/>
    </row>
    <row r="70" spans="5:5">
      <c r="E70"/>
    </row>
    <row r="71" spans="5:5">
      <c r="E71"/>
    </row>
    <row r="72" spans="5:5">
      <c r="E72"/>
    </row>
    <row r="73" spans="5:5">
      <c r="E73"/>
    </row>
    <row r="74" spans="5:5">
      <c r="E74"/>
    </row>
    <row r="75" spans="5:5">
      <c r="E75"/>
    </row>
  </sheetData>
  <mergeCells count="4">
    <mergeCell ref="A2:E2"/>
    <mergeCell ref="A3:E3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E114-1E29-4632-BB4B-113BB4259F67}">
  <dimension ref="A1:F60"/>
  <sheetViews>
    <sheetView topLeftCell="A15" workbookViewId="0">
      <selection activeCell="A46" sqref="A46:XFD46"/>
    </sheetView>
  </sheetViews>
  <sheetFormatPr defaultRowHeight="15"/>
  <cols>
    <col min="1" max="1" width="20.85546875" customWidth="1"/>
    <col min="2" max="2" width="15.42578125" customWidth="1"/>
    <col min="3" max="3" width="11.85546875" customWidth="1"/>
    <col min="4" max="4" width="15.140625" customWidth="1"/>
    <col min="5" max="5" width="14.28515625" customWidth="1"/>
  </cols>
  <sheetData>
    <row r="1" spans="1:6" ht="18.75">
      <c r="A1" s="21" t="s">
        <v>51</v>
      </c>
      <c r="B1" s="21"/>
      <c r="C1" s="21"/>
      <c r="D1" s="2"/>
      <c r="E1" s="2"/>
      <c r="F1" s="2"/>
    </row>
    <row r="2" spans="1:6" ht="15.75">
      <c r="A2" s="35" t="s">
        <v>0</v>
      </c>
      <c r="B2" s="36"/>
      <c r="C2" s="36"/>
      <c r="D2" s="36"/>
      <c r="E2" s="36"/>
      <c r="F2" s="36"/>
    </row>
    <row r="3" spans="1:6" ht="15.75">
      <c r="A3" s="37" t="s">
        <v>1</v>
      </c>
      <c r="B3" s="36"/>
      <c r="C3" s="36"/>
      <c r="D3" s="36"/>
      <c r="E3" s="36"/>
      <c r="F3" s="36"/>
    </row>
    <row r="5" spans="1:6">
      <c r="A5" s="38"/>
      <c r="B5" s="38"/>
      <c r="C5" s="38" t="s">
        <v>2</v>
      </c>
      <c r="D5" s="38"/>
      <c r="E5" s="14"/>
    </row>
    <row r="6" spans="1:6">
      <c r="A6" s="14" t="s">
        <v>52</v>
      </c>
      <c r="B6" s="14" t="s">
        <v>3</v>
      </c>
      <c r="C6" s="14" t="s">
        <v>4</v>
      </c>
      <c r="D6" s="14" t="s">
        <v>5</v>
      </c>
      <c r="E6" s="14" t="s">
        <v>6</v>
      </c>
    </row>
    <row r="7" spans="1:6">
      <c r="A7" s="11" t="s">
        <v>7</v>
      </c>
      <c r="B7" s="11">
        <v>34230</v>
      </c>
      <c r="C7" s="12">
        <v>3</v>
      </c>
      <c r="D7" s="12">
        <v>2</v>
      </c>
      <c r="E7" s="12">
        <v>5</v>
      </c>
    </row>
    <row r="8" spans="1:6">
      <c r="A8" s="11" t="s">
        <v>7</v>
      </c>
      <c r="B8" s="11">
        <v>34231</v>
      </c>
      <c r="C8" s="12">
        <v>4</v>
      </c>
      <c r="D8" s="12">
        <v>3</v>
      </c>
      <c r="E8" s="12">
        <v>7</v>
      </c>
    </row>
    <row r="9" spans="1:6">
      <c r="A9" s="11" t="s">
        <v>7</v>
      </c>
      <c r="B9" s="11">
        <v>34236</v>
      </c>
      <c r="C9" s="12">
        <v>5</v>
      </c>
      <c r="D9" s="12">
        <v>5</v>
      </c>
      <c r="E9" s="12">
        <v>10</v>
      </c>
    </row>
    <row r="10" spans="1:6">
      <c r="A10" s="11" t="s">
        <v>7</v>
      </c>
      <c r="B10" s="11">
        <v>34250</v>
      </c>
      <c r="C10" s="12">
        <v>1</v>
      </c>
      <c r="D10" s="12">
        <v>0</v>
      </c>
      <c r="E10" s="12">
        <v>1</v>
      </c>
    </row>
    <row r="11" spans="1:6">
      <c r="A11" s="11" t="s">
        <v>7</v>
      </c>
      <c r="B11" s="11" t="s">
        <v>8</v>
      </c>
      <c r="C11" s="12">
        <v>0</v>
      </c>
      <c r="D11" s="12">
        <v>3</v>
      </c>
      <c r="E11" s="12">
        <v>3</v>
      </c>
    </row>
    <row r="12" spans="1:6">
      <c r="A12" s="22" t="s">
        <v>9</v>
      </c>
      <c r="B12" s="13"/>
      <c r="C12" s="12">
        <v>13</v>
      </c>
      <c r="D12" s="12">
        <v>13</v>
      </c>
      <c r="E12" s="12">
        <v>26</v>
      </c>
    </row>
    <row r="13" spans="1:6">
      <c r="A13" s="11" t="s">
        <v>10</v>
      </c>
      <c r="B13" s="11">
        <v>36531</v>
      </c>
      <c r="C13" s="12">
        <v>0</v>
      </c>
      <c r="D13" s="12">
        <v>1</v>
      </c>
      <c r="E13" s="12">
        <v>1</v>
      </c>
    </row>
    <row r="14" spans="1:6">
      <c r="A14" s="11" t="s">
        <v>10</v>
      </c>
      <c r="B14" s="11">
        <v>36532</v>
      </c>
      <c r="C14" s="12">
        <v>4</v>
      </c>
      <c r="D14" s="12">
        <v>4</v>
      </c>
      <c r="E14" s="12">
        <v>8</v>
      </c>
    </row>
    <row r="15" spans="1:6">
      <c r="A15" s="11" t="s">
        <v>10</v>
      </c>
      <c r="B15" s="11">
        <v>36543</v>
      </c>
      <c r="C15" s="12">
        <v>0</v>
      </c>
      <c r="D15" s="12">
        <v>8</v>
      </c>
      <c r="E15" s="12">
        <v>8</v>
      </c>
    </row>
    <row r="16" spans="1:6">
      <c r="A16" s="11" t="s">
        <v>10</v>
      </c>
      <c r="B16" s="11" t="s">
        <v>8</v>
      </c>
      <c r="C16" s="12">
        <v>0</v>
      </c>
      <c r="D16" s="12">
        <v>1</v>
      </c>
      <c r="E16" s="12">
        <v>1</v>
      </c>
    </row>
    <row r="17" spans="1:5">
      <c r="A17" s="22" t="s">
        <v>11</v>
      </c>
      <c r="B17" s="13"/>
      <c r="C17" s="12">
        <v>4</v>
      </c>
      <c r="D17" s="12">
        <v>14</v>
      </c>
      <c r="E17" s="12">
        <v>18</v>
      </c>
    </row>
    <row r="18" spans="1:5">
      <c r="A18" s="11" t="s">
        <v>12</v>
      </c>
      <c r="B18" s="11">
        <v>34135</v>
      </c>
      <c r="C18" s="12">
        <v>3</v>
      </c>
      <c r="D18" s="12">
        <v>2</v>
      </c>
      <c r="E18" s="12">
        <v>5</v>
      </c>
    </row>
    <row r="19" spans="1:5">
      <c r="A19" s="11" t="s">
        <v>12</v>
      </c>
      <c r="B19" s="11" t="s">
        <v>8</v>
      </c>
      <c r="C19" s="12">
        <v>5</v>
      </c>
      <c r="D19" s="12">
        <v>2</v>
      </c>
      <c r="E19" s="12">
        <v>7</v>
      </c>
    </row>
    <row r="20" spans="1:5">
      <c r="A20" s="22" t="s">
        <v>13</v>
      </c>
      <c r="B20" s="13"/>
      <c r="C20" s="12">
        <v>8</v>
      </c>
      <c r="D20" s="12">
        <v>4</v>
      </c>
      <c r="E20" s="12">
        <v>12</v>
      </c>
    </row>
    <row r="21" spans="1:5">
      <c r="A21" s="11" t="s">
        <v>14</v>
      </c>
      <c r="B21" s="11">
        <v>28531</v>
      </c>
      <c r="C21" s="12">
        <v>4</v>
      </c>
      <c r="D21" s="12">
        <v>1</v>
      </c>
      <c r="E21" s="12">
        <v>5</v>
      </c>
    </row>
    <row r="22" spans="1:5">
      <c r="A22" s="11" t="s">
        <v>14</v>
      </c>
      <c r="B22" s="11">
        <v>28732</v>
      </c>
      <c r="C22" s="12">
        <v>1</v>
      </c>
      <c r="D22" s="12">
        <v>3</v>
      </c>
      <c r="E22" s="12">
        <v>4</v>
      </c>
    </row>
    <row r="23" spans="1:5">
      <c r="A23" s="22" t="s">
        <v>14</v>
      </c>
      <c r="B23" s="13" t="s">
        <v>8</v>
      </c>
      <c r="C23" s="12">
        <v>2</v>
      </c>
      <c r="D23" s="12">
        <v>2</v>
      </c>
      <c r="E23" s="12">
        <v>4</v>
      </c>
    </row>
    <row r="24" spans="1:5">
      <c r="A24" s="11" t="s">
        <v>15</v>
      </c>
      <c r="B24" s="11"/>
      <c r="C24" s="12">
        <v>7</v>
      </c>
      <c r="D24" s="12">
        <v>6</v>
      </c>
      <c r="E24" s="12">
        <v>13</v>
      </c>
    </row>
    <row r="25" spans="1:5">
      <c r="A25" s="11" t="s">
        <v>16</v>
      </c>
      <c r="B25" s="11">
        <v>36232</v>
      </c>
      <c r="C25" s="12">
        <v>3</v>
      </c>
      <c r="D25" s="12">
        <v>2</v>
      </c>
      <c r="E25" s="12">
        <v>5</v>
      </c>
    </row>
    <row r="26" spans="1:5">
      <c r="A26" s="11" t="s">
        <v>16</v>
      </c>
      <c r="B26" s="11">
        <v>36240</v>
      </c>
      <c r="C26" s="12">
        <v>2</v>
      </c>
      <c r="D26" s="12">
        <v>1</v>
      </c>
      <c r="E26" s="12">
        <v>3</v>
      </c>
    </row>
    <row r="27" spans="1:5">
      <c r="A27" s="11" t="s">
        <v>16</v>
      </c>
      <c r="B27" s="11">
        <v>36254</v>
      </c>
      <c r="C27" s="12">
        <v>3</v>
      </c>
      <c r="D27" s="12">
        <v>4</v>
      </c>
      <c r="E27" s="12">
        <v>7</v>
      </c>
    </row>
    <row r="28" spans="1:5">
      <c r="A28" s="11" t="s">
        <v>16</v>
      </c>
      <c r="B28" s="11">
        <v>36256</v>
      </c>
      <c r="C28" s="12">
        <v>3</v>
      </c>
      <c r="D28" s="12">
        <v>5</v>
      </c>
      <c r="E28" s="12">
        <v>8</v>
      </c>
    </row>
    <row r="29" spans="1:5">
      <c r="A29" s="22" t="s">
        <v>16</v>
      </c>
      <c r="B29" s="13" t="s">
        <v>8</v>
      </c>
      <c r="C29" s="12">
        <v>1</v>
      </c>
      <c r="D29" s="12">
        <v>1</v>
      </c>
      <c r="E29" s="12">
        <v>2</v>
      </c>
    </row>
    <row r="30" spans="1:5">
      <c r="A30" s="11" t="s">
        <v>17</v>
      </c>
      <c r="B30" s="11"/>
      <c r="C30" s="12">
        <v>12</v>
      </c>
      <c r="D30" s="12">
        <v>13</v>
      </c>
      <c r="E30" s="12">
        <v>25</v>
      </c>
    </row>
    <row r="31" spans="1:5">
      <c r="A31" s="11" t="s">
        <v>18</v>
      </c>
      <c r="B31" s="11">
        <v>36443</v>
      </c>
      <c r="C31" s="12">
        <v>1</v>
      </c>
      <c r="D31" s="12">
        <v>0</v>
      </c>
      <c r="E31" s="12">
        <v>1</v>
      </c>
    </row>
    <row r="32" spans="1:5">
      <c r="A32" s="11" t="s">
        <v>18</v>
      </c>
      <c r="B32" s="11" t="s">
        <v>8</v>
      </c>
      <c r="C32" s="12">
        <v>3</v>
      </c>
      <c r="D32" s="12">
        <v>3</v>
      </c>
      <c r="E32" s="12">
        <v>6</v>
      </c>
    </row>
    <row r="33" spans="1:5">
      <c r="A33" s="22" t="s">
        <v>19</v>
      </c>
      <c r="B33" s="13"/>
      <c r="C33" s="12">
        <v>4</v>
      </c>
      <c r="D33" s="12">
        <v>3</v>
      </c>
      <c r="E33" s="12">
        <v>7</v>
      </c>
    </row>
    <row r="34" spans="1:5">
      <c r="A34" s="11" t="s">
        <v>20</v>
      </c>
      <c r="B34" s="11">
        <v>35220</v>
      </c>
      <c r="C34" s="12">
        <v>3</v>
      </c>
      <c r="D34" s="12">
        <v>1</v>
      </c>
      <c r="E34" s="12">
        <v>4</v>
      </c>
    </row>
    <row r="35" spans="1:5">
      <c r="A35" s="11" t="s">
        <v>20</v>
      </c>
      <c r="B35" s="11">
        <v>35237</v>
      </c>
      <c r="C35" s="12">
        <v>1</v>
      </c>
      <c r="D35" s="12">
        <v>1</v>
      </c>
      <c r="E35" s="12">
        <v>2</v>
      </c>
    </row>
    <row r="36" spans="1:5">
      <c r="A36" s="11" t="s">
        <v>20</v>
      </c>
      <c r="B36" s="11">
        <v>35238</v>
      </c>
      <c r="C36" s="12">
        <v>4</v>
      </c>
      <c r="D36" s="12">
        <v>1</v>
      </c>
      <c r="E36" s="12">
        <v>5</v>
      </c>
    </row>
    <row r="37" spans="1:5">
      <c r="A37" s="11" t="s">
        <v>20</v>
      </c>
      <c r="B37" s="11">
        <v>35244</v>
      </c>
      <c r="C37" s="12">
        <v>7</v>
      </c>
      <c r="D37" s="12">
        <v>1</v>
      </c>
      <c r="E37" s="12">
        <v>8</v>
      </c>
    </row>
    <row r="38" spans="1:5">
      <c r="A38" s="11" t="s">
        <v>20</v>
      </c>
      <c r="B38" s="11">
        <v>35254</v>
      </c>
      <c r="C38" s="12">
        <v>1</v>
      </c>
      <c r="D38" s="12">
        <v>0</v>
      </c>
      <c r="E38" s="12">
        <v>1</v>
      </c>
    </row>
    <row r="39" spans="1:5">
      <c r="A39" s="11" t="s">
        <v>20</v>
      </c>
      <c r="B39" s="11">
        <v>36344</v>
      </c>
      <c r="C39" s="12">
        <v>2</v>
      </c>
      <c r="D39" s="12">
        <v>2</v>
      </c>
      <c r="E39" s="12">
        <v>4</v>
      </c>
    </row>
    <row r="40" spans="1:5">
      <c r="A40" s="11" t="s">
        <v>20</v>
      </c>
      <c r="B40" s="11" t="s">
        <v>8</v>
      </c>
      <c r="C40" s="12">
        <v>18</v>
      </c>
      <c r="D40" s="12">
        <v>14</v>
      </c>
      <c r="E40" s="12">
        <v>32</v>
      </c>
    </row>
    <row r="41" spans="1:5">
      <c r="A41" s="22" t="s">
        <v>21</v>
      </c>
      <c r="B41" s="13"/>
      <c r="C41" s="12">
        <v>36</v>
      </c>
      <c r="D41" s="12">
        <v>20</v>
      </c>
      <c r="E41" s="12">
        <v>56</v>
      </c>
    </row>
    <row r="42" spans="1:5">
      <c r="A42" s="11" t="s">
        <v>22</v>
      </c>
      <c r="B42" s="11">
        <v>34374</v>
      </c>
      <c r="C42" s="12">
        <v>1</v>
      </c>
      <c r="D42" s="12">
        <v>0</v>
      </c>
      <c r="E42" s="12">
        <v>1</v>
      </c>
    </row>
    <row r="43" spans="1:5">
      <c r="A43" s="11" t="s">
        <v>22</v>
      </c>
      <c r="B43" s="11" t="s">
        <v>8</v>
      </c>
      <c r="C43" s="12">
        <v>3</v>
      </c>
      <c r="D43" s="12">
        <v>4</v>
      </c>
      <c r="E43" s="12">
        <v>7</v>
      </c>
    </row>
    <row r="44" spans="1:5">
      <c r="A44" s="11" t="s">
        <v>23</v>
      </c>
      <c r="B44" s="11"/>
      <c r="C44" s="12">
        <v>4</v>
      </c>
      <c r="D44" s="12">
        <v>4</v>
      </c>
      <c r="E44" s="12">
        <v>8</v>
      </c>
    </row>
    <row r="45" spans="1:5" s="25" customFormat="1" ht="15.75">
      <c r="A45" s="19" t="s">
        <v>58</v>
      </c>
      <c r="B45" s="139"/>
      <c r="C45" s="140">
        <v>88</v>
      </c>
      <c r="D45" s="140">
        <v>77</v>
      </c>
      <c r="E45" s="140">
        <v>165</v>
      </c>
    </row>
    <row r="60" hidden="1"/>
  </sheetData>
  <mergeCells count="4">
    <mergeCell ref="A3:F3"/>
    <mergeCell ref="A2:F2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7F1C-AC6D-4764-A4B7-8097D349E65E}">
  <dimension ref="A1:AC47"/>
  <sheetViews>
    <sheetView topLeftCell="A25" workbookViewId="0">
      <selection activeCell="C57" sqref="C57"/>
    </sheetView>
  </sheetViews>
  <sheetFormatPr defaultRowHeight="15"/>
  <cols>
    <col min="1" max="1" width="21" customWidth="1"/>
    <col min="2" max="2" width="14.28515625" customWidth="1"/>
    <col min="6" max="6" width="10" customWidth="1"/>
    <col min="7" max="7" width="12" customWidth="1"/>
  </cols>
  <sheetData>
    <row r="1" spans="1:29" ht="18.75">
      <c r="A1" s="21" t="s">
        <v>47</v>
      </c>
      <c r="B1" s="34"/>
      <c r="C1" s="34"/>
      <c r="D1" s="34"/>
      <c r="E1" s="34"/>
      <c r="F1" s="6"/>
    </row>
    <row r="2" spans="1:29" ht="33" customHeight="1">
      <c r="A2" s="16" t="s">
        <v>24</v>
      </c>
      <c r="B2" s="7"/>
      <c r="C2" s="7"/>
      <c r="D2" s="7"/>
      <c r="E2" s="7"/>
      <c r="F2" s="7"/>
    </row>
    <row r="3" spans="1:29" ht="21.75" customHeight="1">
      <c r="A3" s="17" t="s">
        <v>1</v>
      </c>
      <c r="B3" s="8"/>
      <c r="C3" s="8"/>
      <c r="D3" s="8"/>
      <c r="E3" s="8"/>
      <c r="F3" s="8"/>
    </row>
    <row r="4" spans="1:29">
      <c r="A4" s="38"/>
      <c r="B4" s="38"/>
      <c r="C4" s="38" t="s">
        <v>25</v>
      </c>
      <c r="D4" s="38"/>
      <c r="E4" s="38"/>
      <c r="F4" s="38"/>
      <c r="G4" s="14"/>
    </row>
    <row r="5" spans="1:29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28</v>
      </c>
      <c r="F5" s="14" t="s">
        <v>29</v>
      </c>
      <c r="G5" s="14" t="s">
        <v>6</v>
      </c>
    </row>
    <row r="6" spans="1:29">
      <c r="A6" s="11" t="s">
        <v>7</v>
      </c>
      <c r="B6" s="11">
        <v>34230</v>
      </c>
      <c r="C6" s="12">
        <v>11</v>
      </c>
      <c r="D6" s="12">
        <v>6</v>
      </c>
      <c r="E6" s="12">
        <v>0</v>
      </c>
      <c r="F6" s="12">
        <v>1</v>
      </c>
      <c r="G6" s="12">
        <v>18</v>
      </c>
    </row>
    <row r="7" spans="1:29">
      <c r="A7" s="11" t="s">
        <v>7</v>
      </c>
      <c r="B7" s="11">
        <v>34231</v>
      </c>
      <c r="C7" s="12">
        <v>23</v>
      </c>
      <c r="D7" s="12">
        <v>6</v>
      </c>
      <c r="E7" s="12">
        <v>0</v>
      </c>
      <c r="F7" s="12">
        <v>1</v>
      </c>
      <c r="G7" s="12">
        <v>30</v>
      </c>
    </row>
    <row r="8" spans="1:29">
      <c r="A8" s="11" t="s">
        <v>7</v>
      </c>
      <c r="B8" s="11">
        <v>34236</v>
      </c>
      <c r="C8" s="12">
        <v>16</v>
      </c>
      <c r="D8" s="12">
        <v>3</v>
      </c>
      <c r="E8" s="12">
        <v>0</v>
      </c>
      <c r="F8" s="12">
        <v>1</v>
      </c>
      <c r="G8" s="12">
        <v>20</v>
      </c>
    </row>
    <row r="9" spans="1:29">
      <c r="A9" s="11" t="s">
        <v>7</v>
      </c>
      <c r="B9" s="11">
        <v>34250</v>
      </c>
      <c r="C9" s="12">
        <v>3</v>
      </c>
      <c r="D9" s="12">
        <v>1</v>
      </c>
      <c r="E9" s="12">
        <v>0</v>
      </c>
      <c r="F9" s="12">
        <v>0</v>
      </c>
      <c r="G9" s="12">
        <v>4</v>
      </c>
    </row>
    <row r="10" spans="1:29">
      <c r="A10" s="11" t="s">
        <v>7</v>
      </c>
      <c r="B10" s="11">
        <v>34251</v>
      </c>
      <c r="C10" s="12">
        <v>2</v>
      </c>
      <c r="D10" s="12">
        <v>1</v>
      </c>
      <c r="E10" s="12">
        <v>0</v>
      </c>
      <c r="F10" s="12">
        <v>0</v>
      </c>
      <c r="G10" s="12">
        <v>3</v>
      </c>
    </row>
    <row r="11" spans="1:29">
      <c r="A11" s="11" t="s">
        <v>7</v>
      </c>
      <c r="B11" s="11" t="s">
        <v>8</v>
      </c>
      <c r="C11" s="12">
        <v>0</v>
      </c>
      <c r="D11" s="12">
        <v>6</v>
      </c>
      <c r="E11" s="12">
        <v>0</v>
      </c>
      <c r="F11" s="12">
        <v>0</v>
      </c>
      <c r="G11" s="12">
        <v>6</v>
      </c>
      <c r="AB11" s="3"/>
      <c r="AC11" s="3"/>
    </row>
    <row r="12" spans="1:29">
      <c r="A12" s="22" t="s">
        <v>9</v>
      </c>
      <c r="B12" s="13"/>
      <c r="C12" s="12">
        <v>55</v>
      </c>
      <c r="D12" s="12">
        <v>23</v>
      </c>
      <c r="E12" s="12">
        <v>0</v>
      </c>
      <c r="F12" s="12">
        <v>3</v>
      </c>
      <c r="G12" s="12">
        <v>81</v>
      </c>
      <c r="AB12" s="3"/>
      <c r="AC12" s="3"/>
    </row>
    <row r="13" spans="1:29" ht="18.75">
      <c r="A13" s="11" t="s">
        <v>10</v>
      </c>
      <c r="B13" s="11">
        <v>36531</v>
      </c>
      <c r="C13" s="12">
        <v>2</v>
      </c>
      <c r="D13" s="12">
        <v>4</v>
      </c>
      <c r="E13" s="12">
        <v>0</v>
      </c>
      <c r="F13" s="12">
        <v>1</v>
      </c>
      <c r="G13" s="12">
        <v>7</v>
      </c>
      <c r="AB13" s="6"/>
      <c r="AC13" s="6"/>
    </row>
    <row r="14" spans="1:29">
      <c r="A14" s="11" t="s">
        <v>10</v>
      </c>
      <c r="B14" s="11">
        <v>36532</v>
      </c>
      <c r="C14" s="12">
        <v>29</v>
      </c>
      <c r="D14" s="12">
        <v>2</v>
      </c>
      <c r="E14" s="12">
        <v>0</v>
      </c>
      <c r="F14" s="12">
        <v>1</v>
      </c>
      <c r="G14" s="12">
        <v>32</v>
      </c>
      <c r="AB14" s="7"/>
      <c r="AC14" s="7"/>
    </row>
    <row r="15" spans="1:29">
      <c r="A15" s="11" t="s">
        <v>10</v>
      </c>
      <c r="B15" s="11">
        <v>36543</v>
      </c>
      <c r="C15" s="12">
        <v>24</v>
      </c>
      <c r="D15" s="12">
        <v>0</v>
      </c>
      <c r="E15" s="12">
        <v>0</v>
      </c>
      <c r="F15" s="12">
        <v>0</v>
      </c>
      <c r="G15" s="12">
        <v>24</v>
      </c>
    </row>
    <row r="16" spans="1:29">
      <c r="A16" s="11" t="s">
        <v>10</v>
      </c>
      <c r="B16" s="11" t="s">
        <v>8</v>
      </c>
      <c r="C16" s="12">
        <v>0</v>
      </c>
      <c r="D16" s="12">
        <v>2</v>
      </c>
      <c r="E16" s="12">
        <v>0</v>
      </c>
      <c r="F16" s="12">
        <v>1</v>
      </c>
      <c r="G16" s="12">
        <v>3</v>
      </c>
    </row>
    <row r="17" spans="1:7">
      <c r="A17" s="22" t="s">
        <v>11</v>
      </c>
      <c r="B17" s="13"/>
      <c r="C17" s="12">
        <v>55</v>
      </c>
      <c r="D17" s="12">
        <v>8</v>
      </c>
      <c r="E17" s="12">
        <v>0</v>
      </c>
      <c r="F17" s="12">
        <v>3</v>
      </c>
      <c r="G17" s="12">
        <v>66</v>
      </c>
    </row>
    <row r="18" spans="1:7">
      <c r="A18" s="11" t="s">
        <v>12</v>
      </c>
      <c r="B18" s="11">
        <v>34135</v>
      </c>
      <c r="C18" s="12">
        <v>0</v>
      </c>
      <c r="D18" s="12">
        <v>3</v>
      </c>
      <c r="E18" s="12">
        <v>0</v>
      </c>
      <c r="F18" s="12">
        <v>4</v>
      </c>
      <c r="G18" s="12">
        <v>7</v>
      </c>
    </row>
    <row r="19" spans="1:7">
      <c r="A19" s="11" t="s">
        <v>12</v>
      </c>
      <c r="B19" s="11" t="s">
        <v>8</v>
      </c>
      <c r="C19" s="12">
        <v>0</v>
      </c>
      <c r="D19" s="12">
        <v>10</v>
      </c>
      <c r="E19" s="12">
        <v>0</v>
      </c>
      <c r="F19" s="12">
        <v>3</v>
      </c>
      <c r="G19" s="12">
        <v>13</v>
      </c>
    </row>
    <row r="20" spans="1:7">
      <c r="A20" s="11" t="s">
        <v>13</v>
      </c>
      <c r="B20" s="13"/>
      <c r="C20" s="12">
        <v>0</v>
      </c>
      <c r="D20" s="12">
        <v>13</v>
      </c>
      <c r="E20" s="12">
        <v>0</v>
      </c>
      <c r="F20" s="12">
        <v>7</v>
      </c>
      <c r="G20" s="12">
        <v>20</v>
      </c>
    </row>
    <row r="21" spans="1:7">
      <c r="A21" s="11" t="s">
        <v>14</v>
      </c>
      <c r="B21" s="11">
        <v>28531</v>
      </c>
      <c r="C21" s="12">
        <v>0</v>
      </c>
      <c r="D21" s="12">
        <v>6</v>
      </c>
      <c r="E21" s="12">
        <v>0</v>
      </c>
      <c r="F21" s="12">
        <v>0</v>
      </c>
      <c r="G21" s="12">
        <v>6</v>
      </c>
    </row>
    <row r="22" spans="1:7">
      <c r="A22" s="11" t="s">
        <v>14</v>
      </c>
      <c r="B22" s="11">
        <v>28732</v>
      </c>
      <c r="C22" s="12">
        <v>0</v>
      </c>
      <c r="D22" s="12">
        <v>4</v>
      </c>
      <c r="E22" s="12">
        <v>0</v>
      </c>
      <c r="F22" s="12">
        <v>1</v>
      </c>
      <c r="G22" s="12">
        <v>5</v>
      </c>
    </row>
    <row r="23" spans="1:7">
      <c r="A23" s="22" t="s">
        <v>14</v>
      </c>
      <c r="B23" s="13" t="s">
        <v>8</v>
      </c>
      <c r="C23" s="12">
        <v>0</v>
      </c>
      <c r="D23" s="12">
        <v>9</v>
      </c>
      <c r="E23" s="12">
        <v>0</v>
      </c>
      <c r="F23" s="12">
        <v>0</v>
      </c>
      <c r="G23" s="12">
        <v>9</v>
      </c>
    </row>
    <row r="24" spans="1:7">
      <c r="A24" s="11" t="s">
        <v>15</v>
      </c>
      <c r="B24" s="11"/>
      <c r="C24" s="12">
        <v>0</v>
      </c>
      <c r="D24" s="12">
        <v>19</v>
      </c>
      <c r="E24" s="12">
        <v>0</v>
      </c>
      <c r="F24" s="12">
        <v>1</v>
      </c>
      <c r="G24" s="12">
        <v>20</v>
      </c>
    </row>
    <row r="25" spans="1:7">
      <c r="A25" s="11" t="s">
        <v>16</v>
      </c>
      <c r="B25" s="11">
        <v>36232</v>
      </c>
      <c r="C25" s="12">
        <v>21</v>
      </c>
      <c r="D25" s="12">
        <v>0</v>
      </c>
      <c r="E25" s="12">
        <v>0</v>
      </c>
      <c r="F25" s="12">
        <v>0</v>
      </c>
      <c r="G25" s="12">
        <v>21</v>
      </c>
    </row>
    <row r="26" spans="1:7">
      <c r="A26" s="11" t="s">
        <v>16</v>
      </c>
      <c r="B26" s="11">
        <v>36240</v>
      </c>
      <c r="C26" s="12">
        <v>4</v>
      </c>
      <c r="D26" s="12">
        <v>2</v>
      </c>
      <c r="E26" s="12">
        <v>0</v>
      </c>
      <c r="F26" s="12">
        <v>2</v>
      </c>
      <c r="G26" s="12">
        <v>8</v>
      </c>
    </row>
    <row r="27" spans="1:7">
      <c r="A27" s="11" t="s">
        <v>16</v>
      </c>
      <c r="B27" s="11">
        <v>36254</v>
      </c>
      <c r="C27" s="12">
        <v>14</v>
      </c>
      <c r="D27" s="12">
        <v>3</v>
      </c>
      <c r="E27" s="12">
        <v>0</v>
      </c>
      <c r="F27" s="12">
        <v>0</v>
      </c>
      <c r="G27" s="12">
        <v>17</v>
      </c>
    </row>
    <row r="28" spans="1:7">
      <c r="A28" s="11" t="s">
        <v>16</v>
      </c>
      <c r="B28" s="11">
        <v>36256</v>
      </c>
      <c r="C28" s="12">
        <v>13</v>
      </c>
      <c r="D28" s="12">
        <v>2</v>
      </c>
      <c r="E28" s="12">
        <v>0</v>
      </c>
      <c r="F28" s="12">
        <v>2</v>
      </c>
      <c r="G28" s="12">
        <v>17</v>
      </c>
    </row>
    <row r="29" spans="1:7">
      <c r="A29" s="22" t="s">
        <v>16</v>
      </c>
      <c r="B29" s="13" t="s">
        <v>8</v>
      </c>
      <c r="C29" s="12">
        <v>0</v>
      </c>
      <c r="D29" s="12">
        <v>2</v>
      </c>
      <c r="E29" s="12">
        <v>0</v>
      </c>
      <c r="F29" s="12">
        <v>0</v>
      </c>
      <c r="G29" s="12">
        <v>2</v>
      </c>
    </row>
    <row r="30" spans="1:7">
      <c r="A30" s="11" t="s">
        <v>17</v>
      </c>
      <c r="B30" s="11"/>
      <c r="C30" s="12">
        <v>52</v>
      </c>
      <c r="D30" s="12">
        <v>9</v>
      </c>
      <c r="E30" s="12">
        <v>0</v>
      </c>
      <c r="F30" s="12">
        <v>4</v>
      </c>
      <c r="G30" s="12">
        <v>65</v>
      </c>
    </row>
    <row r="31" spans="1:7">
      <c r="A31" s="11" t="s">
        <v>18</v>
      </c>
      <c r="B31" s="11">
        <v>36431</v>
      </c>
      <c r="C31" s="12">
        <v>0</v>
      </c>
      <c r="D31" s="12">
        <v>7</v>
      </c>
      <c r="E31" s="12">
        <v>0</v>
      </c>
      <c r="F31" s="12">
        <v>0</v>
      </c>
      <c r="G31" s="12">
        <v>7</v>
      </c>
    </row>
    <row r="32" spans="1:7">
      <c r="A32" s="11" t="s">
        <v>18</v>
      </c>
      <c r="B32" s="11">
        <v>36443</v>
      </c>
      <c r="C32" s="12">
        <v>0</v>
      </c>
      <c r="D32" s="12">
        <v>4</v>
      </c>
      <c r="E32" s="12">
        <v>0</v>
      </c>
      <c r="F32" s="12">
        <v>1</v>
      </c>
      <c r="G32" s="12">
        <v>5</v>
      </c>
    </row>
    <row r="33" spans="1:8">
      <c r="A33" s="11" t="s">
        <v>18</v>
      </c>
      <c r="B33" s="11" t="s">
        <v>8</v>
      </c>
      <c r="C33" s="12">
        <v>4</v>
      </c>
      <c r="D33" s="12">
        <v>4</v>
      </c>
      <c r="E33" s="12">
        <v>0</v>
      </c>
      <c r="F33" s="12">
        <v>0</v>
      </c>
      <c r="G33" s="12">
        <v>8</v>
      </c>
    </row>
    <row r="34" spans="1:8">
      <c r="A34" s="22" t="s">
        <v>19</v>
      </c>
      <c r="B34" s="13"/>
      <c r="C34" s="12">
        <v>4</v>
      </c>
      <c r="D34" s="12">
        <v>15</v>
      </c>
      <c r="E34" s="12">
        <v>0</v>
      </c>
      <c r="F34" s="12">
        <v>1</v>
      </c>
      <c r="G34" s="12">
        <v>20</v>
      </c>
    </row>
    <row r="35" spans="1:8">
      <c r="A35" s="11" t="s">
        <v>20</v>
      </c>
      <c r="B35" s="11">
        <v>35220</v>
      </c>
      <c r="C35" s="12">
        <v>0</v>
      </c>
      <c r="D35" s="12">
        <v>6</v>
      </c>
      <c r="E35" s="12">
        <v>0</v>
      </c>
      <c r="F35" s="12">
        <v>0</v>
      </c>
      <c r="G35" s="12">
        <v>6</v>
      </c>
    </row>
    <row r="36" spans="1:8">
      <c r="A36" s="11" t="s">
        <v>20</v>
      </c>
      <c r="B36" s="11">
        <v>35237</v>
      </c>
      <c r="C36" s="12">
        <v>0</v>
      </c>
      <c r="D36" s="12">
        <v>7</v>
      </c>
      <c r="E36" s="12">
        <v>0</v>
      </c>
      <c r="F36" s="12">
        <v>2</v>
      </c>
      <c r="G36" s="12">
        <v>9</v>
      </c>
    </row>
    <row r="37" spans="1:8">
      <c r="A37" s="11" t="s">
        <v>20</v>
      </c>
      <c r="B37" s="11">
        <v>35238</v>
      </c>
      <c r="C37" s="12">
        <v>18</v>
      </c>
      <c r="D37" s="12">
        <v>2</v>
      </c>
      <c r="E37" s="12">
        <v>0</v>
      </c>
      <c r="F37" s="12">
        <v>0</v>
      </c>
      <c r="G37" s="12">
        <v>20</v>
      </c>
    </row>
    <row r="38" spans="1:8">
      <c r="A38" s="11" t="s">
        <v>20</v>
      </c>
      <c r="B38" s="11">
        <v>35244</v>
      </c>
      <c r="C38" s="12">
        <v>32</v>
      </c>
      <c r="D38" s="12">
        <v>0</v>
      </c>
      <c r="E38" s="12">
        <v>0</v>
      </c>
      <c r="F38" s="12">
        <v>0</v>
      </c>
      <c r="G38" s="12">
        <v>32</v>
      </c>
    </row>
    <row r="39" spans="1:8">
      <c r="A39" s="11" t="s">
        <v>20</v>
      </c>
      <c r="B39" s="11">
        <v>35248</v>
      </c>
      <c r="C39" s="12">
        <v>2</v>
      </c>
      <c r="D39" s="12">
        <v>4</v>
      </c>
      <c r="E39" s="12">
        <v>0</v>
      </c>
      <c r="F39" s="12">
        <v>0</v>
      </c>
      <c r="G39" s="12">
        <v>6</v>
      </c>
    </row>
    <row r="40" spans="1:8">
      <c r="A40" s="11" t="s">
        <v>20</v>
      </c>
      <c r="B40" s="11">
        <v>35254</v>
      </c>
      <c r="C40" s="12">
        <v>0</v>
      </c>
      <c r="D40" s="12">
        <v>5</v>
      </c>
      <c r="E40" s="12">
        <v>0</v>
      </c>
      <c r="F40" s="12">
        <v>0</v>
      </c>
      <c r="G40" s="12">
        <v>5</v>
      </c>
    </row>
    <row r="41" spans="1:8">
      <c r="A41" s="11" t="s">
        <v>20</v>
      </c>
      <c r="B41" s="11">
        <v>36344</v>
      </c>
      <c r="C41" s="12">
        <v>0</v>
      </c>
      <c r="D41" s="12">
        <v>3</v>
      </c>
      <c r="E41" s="12">
        <v>0</v>
      </c>
      <c r="F41" s="12">
        <v>2</v>
      </c>
      <c r="G41" s="12">
        <v>5</v>
      </c>
    </row>
    <row r="42" spans="1:8">
      <c r="A42" s="11" t="s">
        <v>20</v>
      </c>
      <c r="B42" s="11" t="s">
        <v>8</v>
      </c>
      <c r="C42" s="12">
        <v>0</v>
      </c>
      <c r="D42" s="12">
        <v>54</v>
      </c>
      <c r="E42" s="12">
        <v>0</v>
      </c>
      <c r="F42" s="12">
        <v>15</v>
      </c>
      <c r="G42" s="12">
        <v>69</v>
      </c>
    </row>
    <row r="43" spans="1:8">
      <c r="A43" s="22" t="s">
        <v>21</v>
      </c>
      <c r="B43" s="13"/>
      <c r="C43" s="12">
        <v>52</v>
      </c>
      <c r="D43" s="12">
        <v>81</v>
      </c>
      <c r="E43" s="12">
        <v>0</v>
      </c>
      <c r="F43" s="12">
        <v>19</v>
      </c>
      <c r="G43" s="12">
        <v>152</v>
      </c>
    </row>
    <row r="44" spans="1:8">
      <c r="A44" s="11" t="s">
        <v>22</v>
      </c>
      <c r="B44" s="11">
        <v>34374</v>
      </c>
      <c r="C44" s="12">
        <v>3</v>
      </c>
      <c r="D44" s="12">
        <v>1</v>
      </c>
      <c r="E44" s="12">
        <v>0</v>
      </c>
      <c r="F44" s="12">
        <v>0</v>
      </c>
      <c r="G44" s="12">
        <v>4</v>
      </c>
    </row>
    <row r="45" spans="1:8">
      <c r="A45" s="11" t="s">
        <v>22</v>
      </c>
      <c r="B45" s="11" t="s">
        <v>8</v>
      </c>
      <c r="C45" s="12">
        <v>0</v>
      </c>
      <c r="D45" s="12">
        <v>11</v>
      </c>
      <c r="E45" s="12">
        <v>0</v>
      </c>
      <c r="F45" s="12">
        <v>3</v>
      </c>
      <c r="G45" s="12">
        <v>14</v>
      </c>
    </row>
    <row r="46" spans="1:8">
      <c r="A46" s="11" t="s">
        <v>23</v>
      </c>
      <c r="B46" s="11"/>
      <c r="C46" s="12">
        <v>3</v>
      </c>
      <c r="D46" s="12">
        <v>12</v>
      </c>
      <c r="E46" s="12">
        <v>0</v>
      </c>
      <c r="F46" s="12">
        <v>3</v>
      </c>
      <c r="G46" s="12">
        <v>18</v>
      </c>
    </row>
    <row r="47" spans="1:8" ht="15.75">
      <c r="A47" s="19" t="s">
        <v>58</v>
      </c>
      <c r="B47" s="13"/>
      <c r="C47" s="140">
        <v>221</v>
      </c>
      <c r="D47" s="140">
        <v>180</v>
      </c>
      <c r="E47" s="140">
        <v>0</v>
      </c>
      <c r="F47" s="140">
        <v>41</v>
      </c>
      <c r="G47" s="140">
        <v>442</v>
      </c>
      <c r="H47" s="25"/>
    </row>
  </sheetData>
  <mergeCells count="2">
    <mergeCell ref="A4:B4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BC18-BE52-4E74-B34F-78415F1C9387}">
  <dimension ref="A1:G45"/>
  <sheetViews>
    <sheetView topLeftCell="A23" workbookViewId="0">
      <selection activeCell="A45" sqref="A45:XFD45"/>
    </sheetView>
  </sheetViews>
  <sheetFormatPr defaultRowHeight="15"/>
  <cols>
    <col min="1" max="1" width="20.5703125" customWidth="1"/>
    <col min="2" max="2" width="13.85546875" customWidth="1"/>
    <col min="3" max="3" width="10.42578125" customWidth="1"/>
    <col min="6" max="6" width="14.42578125" customWidth="1"/>
  </cols>
  <sheetData>
    <row r="1" spans="1:6" ht="18">
      <c r="A1" s="32" t="s">
        <v>48</v>
      </c>
      <c r="B1" s="33"/>
      <c r="C1" s="33"/>
      <c r="D1" s="8"/>
      <c r="E1" s="8"/>
    </row>
    <row r="2" spans="1:6" ht="39">
      <c r="A2" s="7" t="s">
        <v>24</v>
      </c>
      <c r="B2" s="7"/>
      <c r="C2" s="7"/>
      <c r="D2" s="7"/>
      <c r="E2" s="7"/>
    </row>
    <row r="3" spans="1:6">
      <c r="A3" s="5" t="s">
        <v>1</v>
      </c>
      <c r="B3" s="5"/>
      <c r="C3" s="5"/>
      <c r="D3" s="5"/>
      <c r="E3" s="5"/>
    </row>
    <row r="4" spans="1:6">
      <c r="A4" s="38"/>
      <c r="B4" s="38"/>
      <c r="C4" s="38" t="s">
        <v>25</v>
      </c>
      <c r="D4" s="38"/>
      <c r="E4" s="38"/>
      <c r="F4" s="14"/>
    </row>
    <row r="5" spans="1:6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29</v>
      </c>
      <c r="F5" s="14" t="s">
        <v>6</v>
      </c>
    </row>
    <row r="6" spans="1:6">
      <c r="A6" s="11" t="s">
        <v>7</v>
      </c>
      <c r="B6" s="11">
        <v>34230</v>
      </c>
      <c r="C6" s="12">
        <v>1</v>
      </c>
      <c r="D6" s="12">
        <v>3</v>
      </c>
      <c r="E6" s="12">
        <v>1</v>
      </c>
      <c r="F6" s="12">
        <v>5</v>
      </c>
    </row>
    <row r="7" spans="1:6">
      <c r="A7" s="11" t="s">
        <v>7</v>
      </c>
      <c r="B7" s="11">
        <v>34231</v>
      </c>
      <c r="C7" s="12">
        <v>5</v>
      </c>
      <c r="D7" s="12">
        <v>1</v>
      </c>
      <c r="E7" s="12">
        <v>1</v>
      </c>
      <c r="F7" s="12">
        <v>7</v>
      </c>
    </row>
    <row r="8" spans="1:6">
      <c r="A8" s="11" t="s">
        <v>7</v>
      </c>
      <c r="B8" s="11">
        <v>34236</v>
      </c>
      <c r="C8" s="12">
        <v>9</v>
      </c>
      <c r="D8" s="12">
        <v>0</v>
      </c>
      <c r="E8" s="12">
        <v>1</v>
      </c>
      <c r="F8" s="12">
        <v>10</v>
      </c>
    </row>
    <row r="9" spans="1:6">
      <c r="A9" s="11" t="s">
        <v>7</v>
      </c>
      <c r="B9" s="11">
        <v>34250</v>
      </c>
      <c r="C9" s="12">
        <v>1</v>
      </c>
      <c r="D9" s="12">
        <v>0</v>
      </c>
      <c r="E9" s="12">
        <v>0</v>
      </c>
      <c r="F9" s="12">
        <v>1</v>
      </c>
    </row>
    <row r="10" spans="1:6">
      <c r="A10" s="11" t="s">
        <v>7</v>
      </c>
      <c r="B10" s="11" t="s">
        <v>8</v>
      </c>
      <c r="C10" s="12">
        <v>0</v>
      </c>
      <c r="D10" s="12">
        <v>3</v>
      </c>
      <c r="E10" s="12">
        <v>0</v>
      </c>
      <c r="F10" s="12">
        <v>3</v>
      </c>
    </row>
    <row r="11" spans="1:6">
      <c r="A11" s="22" t="s">
        <v>9</v>
      </c>
      <c r="B11" s="13"/>
      <c r="C11" s="12">
        <v>16</v>
      </c>
      <c r="D11" s="12">
        <v>7</v>
      </c>
      <c r="E11" s="12">
        <v>3</v>
      </c>
      <c r="F11" s="12">
        <v>26</v>
      </c>
    </row>
    <row r="12" spans="1:6">
      <c r="A12" s="11" t="s">
        <v>10</v>
      </c>
      <c r="B12" s="11">
        <v>36531</v>
      </c>
      <c r="C12" s="12">
        <v>0</v>
      </c>
      <c r="D12" s="12">
        <v>0</v>
      </c>
      <c r="E12" s="12">
        <v>1</v>
      </c>
      <c r="F12" s="12">
        <v>1</v>
      </c>
    </row>
    <row r="13" spans="1:6">
      <c r="A13" s="11" t="s">
        <v>10</v>
      </c>
      <c r="B13" s="11">
        <v>36532</v>
      </c>
      <c r="C13" s="12">
        <v>6</v>
      </c>
      <c r="D13" s="12">
        <v>1</v>
      </c>
      <c r="E13" s="12">
        <v>1</v>
      </c>
      <c r="F13" s="12">
        <v>8</v>
      </c>
    </row>
    <row r="14" spans="1:6">
      <c r="A14" s="11" t="s">
        <v>10</v>
      </c>
      <c r="B14" s="11">
        <v>36543</v>
      </c>
      <c r="C14" s="12">
        <v>8</v>
      </c>
      <c r="D14" s="12">
        <v>0</v>
      </c>
      <c r="E14" s="12">
        <v>0</v>
      </c>
      <c r="F14" s="12">
        <v>8</v>
      </c>
    </row>
    <row r="15" spans="1:6">
      <c r="A15" s="11" t="s">
        <v>10</v>
      </c>
      <c r="B15" s="11" t="s">
        <v>8</v>
      </c>
      <c r="C15" s="12">
        <v>0</v>
      </c>
      <c r="D15" s="12">
        <v>0</v>
      </c>
      <c r="E15" s="12">
        <v>1</v>
      </c>
      <c r="F15" s="12">
        <v>1</v>
      </c>
    </row>
    <row r="16" spans="1:6">
      <c r="A16" s="22" t="s">
        <v>11</v>
      </c>
      <c r="B16" s="13"/>
      <c r="C16" s="12">
        <v>14</v>
      </c>
      <c r="D16" s="12">
        <v>1</v>
      </c>
      <c r="E16" s="12">
        <v>3</v>
      </c>
      <c r="F16" s="12">
        <v>18</v>
      </c>
    </row>
    <row r="17" spans="1:6">
      <c r="A17" s="11" t="s">
        <v>12</v>
      </c>
      <c r="B17" s="11">
        <v>34135</v>
      </c>
      <c r="C17" s="12">
        <v>0</v>
      </c>
      <c r="D17" s="12">
        <v>1</v>
      </c>
      <c r="E17" s="12">
        <v>4</v>
      </c>
      <c r="F17" s="12">
        <v>5</v>
      </c>
    </row>
    <row r="18" spans="1:6">
      <c r="A18" s="11" t="s">
        <v>12</v>
      </c>
      <c r="B18" s="11" t="s">
        <v>8</v>
      </c>
      <c r="C18" s="12">
        <v>0</v>
      </c>
      <c r="D18" s="12">
        <v>4</v>
      </c>
      <c r="E18" s="12">
        <v>3</v>
      </c>
      <c r="F18" s="12">
        <v>7</v>
      </c>
    </row>
    <row r="19" spans="1:6">
      <c r="A19" s="22" t="s">
        <v>13</v>
      </c>
      <c r="B19" s="13"/>
      <c r="C19" s="12">
        <v>0</v>
      </c>
      <c r="D19" s="12">
        <v>5</v>
      </c>
      <c r="E19" s="12">
        <v>7</v>
      </c>
      <c r="F19" s="12">
        <v>12</v>
      </c>
    </row>
    <row r="20" spans="1:6">
      <c r="A20" s="11" t="s">
        <v>14</v>
      </c>
      <c r="B20" s="11">
        <v>28531</v>
      </c>
      <c r="C20" s="12">
        <v>0</v>
      </c>
      <c r="D20" s="12">
        <v>5</v>
      </c>
      <c r="E20" s="12">
        <v>0</v>
      </c>
      <c r="F20" s="12">
        <v>5</v>
      </c>
    </row>
    <row r="21" spans="1:6">
      <c r="A21" s="11" t="s">
        <v>14</v>
      </c>
      <c r="B21" s="11">
        <v>28732</v>
      </c>
      <c r="C21" s="12">
        <v>0</v>
      </c>
      <c r="D21" s="12">
        <v>3</v>
      </c>
      <c r="E21" s="12">
        <v>1</v>
      </c>
      <c r="F21" s="12">
        <v>4</v>
      </c>
    </row>
    <row r="22" spans="1:6">
      <c r="A22" s="22" t="s">
        <v>14</v>
      </c>
      <c r="B22" s="13" t="s">
        <v>8</v>
      </c>
      <c r="C22" s="12">
        <v>0</v>
      </c>
      <c r="D22" s="12">
        <v>4</v>
      </c>
      <c r="E22" s="12">
        <v>0</v>
      </c>
      <c r="F22" s="12">
        <v>4</v>
      </c>
    </row>
    <row r="23" spans="1:6">
      <c r="A23" s="11" t="s">
        <v>15</v>
      </c>
      <c r="B23" s="11"/>
      <c r="C23" s="12">
        <v>0</v>
      </c>
      <c r="D23" s="12">
        <v>12</v>
      </c>
      <c r="E23" s="12">
        <v>1</v>
      </c>
      <c r="F23" s="12">
        <v>13</v>
      </c>
    </row>
    <row r="24" spans="1:6">
      <c r="A24" s="11" t="s">
        <v>16</v>
      </c>
      <c r="B24" s="11">
        <v>36232</v>
      </c>
      <c r="C24" s="12">
        <v>5</v>
      </c>
      <c r="D24" s="12">
        <v>0</v>
      </c>
      <c r="E24" s="12">
        <v>0</v>
      </c>
      <c r="F24" s="12">
        <v>5</v>
      </c>
    </row>
    <row r="25" spans="1:6">
      <c r="A25" s="11" t="s">
        <v>16</v>
      </c>
      <c r="B25" s="11">
        <v>36240</v>
      </c>
      <c r="C25" s="12">
        <v>0</v>
      </c>
      <c r="D25" s="12">
        <v>1</v>
      </c>
      <c r="E25" s="12">
        <v>2</v>
      </c>
      <c r="F25" s="12">
        <v>3</v>
      </c>
    </row>
    <row r="26" spans="1:6">
      <c r="A26" s="11" t="s">
        <v>16</v>
      </c>
      <c r="B26" s="11">
        <v>36254</v>
      </c>
      <c r="C26" s="12">
        <v>5</v>
      </c>
      <c r="D26" s="12">
        <v>2</v>
      </c>
      <c r="E26" s="12">
        <v>0</v>
      </c>
      <c r="F26" s="12">
        <v>7</v>
      </c>
    </row>
    <row r="27" spans="1:6">
      <c r="A27" s="11" t="s">
        <v>16</v>
      </c>
      <c r="B27" s="11">
        <v>36256</v>
      </c>
      <c r="C27" s="12">
        <v>5</v>
      </c>
      <c r="D27" s="12">
        <v>1</v>
      </c>
      <c r="E27" s="12">
        <v>2</v>
      </c>
      <c r="F27" s="12">
        <v>8</v>
      </c>
    </row>
    <row r="28" spans="1:6">
      <c r="A28" s="22" t="s">
        <v>16</v>
      </c>
      <c r="B28" s="13" t="s">
        <v>8</v>
      </c>
      <c r="C28" s="12">
        <v>0</v>
      </c>
      <c r="D28" s="12">
        <v>2</v>
      </c>
      <c r="E28" s="12">
        <v>0</v>
      </c>
      <c r="F28" s="12">
        <v>2</v>
      </c>
    </row>
    <row r="29" spans="1:6">
      <c r="A29" s="11" t="s">
        <v>17</v>
      </c>
      <c r="B29" s="11"/>
      <c r="C29" s="12">
        <v>15</v>
      </c>
      <c r="D29" s="12">
        <v>6</v>
      </c>
      <c r="E29" s="12">
        <v>4</v>
      </c>
      <c r="F29" s="12">
        <v>25</v>
      </c>
    </row>
    <row r="30" spans="1:6">
      <c r="A30" s="11" t="s">
        <v>18</v>
      </c>
      <c r="B30" s="11">
        <v>36443</v>
      </c>
      <c r="C30" s="12">
        <v>0</v>
      </c>
      <c r="D30" s="12">
        <v>0</v>
      </c>
      <c r="E30" s="12">
        <v>1</v>
      </c>
      <c r="F30" s="12">
        <v>1</v>
      </c>
    </row>
    <row r="31" spans="1:6">
      <c r="A31" s="11" t="s">
        <v>18</v>
      </c>
      <c r="B31" s="11" t="s">
        <v>8</v>
      </c>
      <c r="C31" s="12">
        <v>2</v>
      </c>
      <c r="D31" s="12">
        <v>4</v>
      </c>
      <c r="E31" s="12">
        <v>0</v>
      </c>
      <c r="F31" s="12">
        <v>6</v>
      </c>
    </row>
    <row r="32" spans="1:6">
      <c r="A32" s="22" t="s">
        <v>19</v>
      </c>
      <c r="B32" s="13"/>
      <c r="C32" s="12">
        <v>2</v>
      </c>
      <c r="D32" s="12">
        <v>4</v>
      </c>
      <c r="E32" s="12">
        <v>1</v>
      </c>
      <c r="F32" s="12">
        <v>7</v>
      </c>
    </row>
    <row r="33" spans="1:7">
      <c r="A33" s="11" t="s">
        <v>20</v>
      </c>
      <c r="B33" s="11">
        <v>35220</v>
      </c>
      <c r="C33" s="12">
        <v>0</v>
      </c>
      <c r="D33" s="12">
        <v>4</v>
      </c>
      <c r="E33" s="12">
        <v>0</v>
      </c>
      <c r="F33" s="12">
        <v>4</v>
      </c>
    </row>
    <row r="34" spans="1:7">
      <c r="A34" s="11" t="s">
        <v>20</v>
      </c>
      <c r="B34" s="11">
        <v>35237</v>
      </c>
      <c r="C34" s="12">
        <v>0</v>
      </c>
      <c r="D34" s="12">
        <v>0</v>
      </c>
      <c r="E34" s="12">
        <v>2</v>
      </c>
      <c r="F34" s="12">
        <v>2</v>
      </c>
    </row>
    <row r="35" spans="1:7">
      <c r="A35" s="11" t="s">
        <v>20</v>
      </c>
      <c r="B35" s="11">
        <v>35238</v>
      </c>
      <c r="C35" s="12">
        <v>3</v>
      </c>
      <c r="D35" s="12">
        <v>2</v>
      </c>
      <c r="E35" s="12">
        <v>0</v>
      </c>
      <c r="F35" s="12">
        <v>5</v>
      </c>
    </row>
    <row r="36" spans="1:7">
      <c r="A36" s="11" t="s">
        <v>20</v>
      </c>
      <c r="B36" s="11">
        <v>35244</v>
      </c>
      <c r="C36" s="12">
        <v>8</v>
      </c>
      <c r="D36" s="12">
        <v>0</v>
      </c>
      <c r="E36" s="12">
        <v>0</v>
      </c>
      <c r="F36" s="12">
        <v>8</v>
      </c>
    </row>
    <row r="37" spans="1:7">
      <c r="A37" s="11" t="s">
        <v>20</v>
      </c>
      <c r="B37" s="11">
        <v>35254</v>
      </c>
      <c r="C37" s="12">
        <v>0</v>
      </c>
      <c r="D37" s="12">
        <v>1</v>
      </c>
      <c r="E37" s="12">
        <v>0</v>
      </c>
      <c r="F37" s="12">
        <v>1</v>
      </c>
    </row>
    <row r="38" spans="1:7">
      <c r="A38" s="11" t="s">
        <v>20</v>
      </c>
      <c r="B38" s="11">
        <v>36344</v>
      </c>
      <c r="C38" s="12">
        <v>0</v>
      </c>
      <c r="D38" s="12">
        <v>2</v>
      </c>
      <c r="E38" s="12">
        <v>2</v>
      </c>
      <c r="F38" s="12">
        <v>4</v>
      </c>
    </row>
    <row r="39" spans="1:7">
      <c r="A39" s="11" t="s">
        <v>20</v>
      </c>
      <c r="B39" s="11" t="s">
        <v>8</v>
      </c>
      <c r="C39" s="12">
        <v>0</v>
      </c>
      <c r="D39" s="12">
        <v>18</v>
      </c>
      <c r="E39" s="12">
        <v>14</v>
      </c>
      <c r="F39" s="12">
        <v>32</v>
      </c>
    </row>
    <row r="40" spans="1:7">
      <c r="A40" s="22" t="s">
        <v>21</v>
      </c>
      <c r="B40" s="13"/>
      <c r="C40" s="12">
        <v>11</v>
      </c>
      <c r="D40" s="12">
        <v>27</v>
      </c>
      <c r="E40" s="12">
        <v>18</v>
      </c>
      <c r="F40" s="12">
        <v>56</v>
      </c>
    </row>
    <row r="41" spans="1:7">
      <c r="A41" s="11" t="s">
        <v>22</v>
      </c>
      <c r="B41" s="11">
        <v>34374</v>
      </c>
      <c r="C41" s="12">
        <v>0</v>
      </c>
      <c r="D41" s="12">
        <v>1</v>
      </c>
      <c r="E41" s="12">
        <v>0</v>
      </c>
      <c r="F41" s="12">
        <v>1</v>
      </c>
    </row>
    <row r="42" spans="1:7">
      <c r="A42" s="11" t="s">
        <v>22</v>
      </c>
      <c r="B42" s="11" t="s">
        <v>8</v>
      </c>
      <c r="C42" s="12">
        <v>0</v>
      </c>
      <c r="D42" s="12">
        <v>4</v>
      </c>
      <c r="E42" s="12">
        <v>3</v>
      </c>
      <c r="F42" s="12">
        <v>7</v>
      </c>
    </row>
    <row r="43" spans="1:7">
      <c r="A43" s="11" t="s">
        <v>23</v>
      </c>
      <c r="B43" s="11"/>
      <c r="C43" s="12">
        <v>0</v>
      </c>
      <c r="D43" s="12">
        <v>5</v>
      </c>
      <c r="E43" s="12">
        <v>3</v>
      </c>
      <c r="F43" s="12">
        <v>8</v>
      </c>
    </row>
    <row r="44" spans="1:7" ht="15.75">
      <c r="A44" s="19" t="s">
        <v>58</v>
      </c>
      <c r="B44" s="13"/>
      <c r="C44" s="140">
        <v>58</v>
      </c>
      <c r="D44" s="140">
        <v>67</v>
      </c>
      <c r="E44" s="140">
        <v>40</v>
      </c>
      <c r="F44" s="140">
        <v>165</v>
      </c>
      <c r="G44" s="25"/>
    </row>
    <row r="45" spans="1:7">
      <c r="A45" s="23"/>
    </row>
  </sheetData>
  <mergeCells count="2">
    <mergeCell ref="A4:B4"/>
    <mergeCell ref="C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F263-2CD6-4552-BBD2-B0EA5119ACB4}">
  <dimension ref="A1:AL48"/>
  <sheetViews>
    <sheetView topLeftCell="A32" workbookViewId="0">
      <selection activeCell="A49" sqref="A49:XFD49"/>
    </sheetView>
  </sheetViews>
  <sheetFormatPr defaultRowHeight="15"/>
  <cols>
    <col min="1" max="1" width="22.5703125" customWidth="1"/>
    <col min="2" max="2" width="11.5703125" customWidth="1"/>
    <col min="3" max="3" width="14.5703125" customWidth="1"/>
    <col min="16" max="16" width="14" customWidth="1"/>
  </cols>
  <sheetData>
    <row r="1" spans="1:38" ht="18.75">
      <c r="A1" s="21" t="s">
        <v>49</v>
      </c>
      <c r="B1" s="30"/>
      <c r="C1" s="30"/>
      <c r="D1" s="30"/>
      <c r="E1" s="30"/>
      <c r="F1" s="30"/>
      <c r="G1" s="31"/>
    </row>
    <row r="2" spans="1:38" ht="39">
      <c r="A2" s="7" t="s">
        <v>30</v>
      </c>
      <c r="B2" s="7"/>
      <c r="C2" s="7"/>
      <c r="D2" s="7"/>
      <c r="E2" s="7"/>
      <c r="F2" s="7"/>
      <c r="G2" s="3"/>
    </row>
    <row r="3" spans="1:38">
      <c r="A3" s="8" t="s">
        <v>31</v>
      </c>
      <c r="B3" s="8"/>
      <c r="C3" s="8"/>
      <c r="D3" s="8"/>
      <c r="E3" s="8"/>
      <c r="F3" s="8"/>
      <c r="G3" s="3"/>
    </row>
    <row r="4" spans="1:38">
      <c r="A4" s="5"/>
      <c r="B4" s="5"/>
      <c r="C4" s="5"/>
      <c r="D4" s="5"/>
      <c r="E4" s="5"/>
      <c r="F4" s="5"/>
      <c r="G4" s="7"/>
    </row>
    <row r="5" spans="1:38">
      <c r="A5" s="38"/>
      <c r="B5" s="38"/>
      <c r="C5" s="14" t="s">
        <v>32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38">
      <c r="A6" s="14" t="s">
        <v>52</v>
      </c>
      <c r="B6" s="14" t="s">
        <v>3</v>
      </c>
      <c r="C6" s="14" t="s">
        <v>33</v>
      </c>
      <c r="D6" s="14" t="s">
        <v>34</v>
      </c>
      <c r="E6" s="14" t="s">
        <v>35</v>
      </c>
      <c r="F6" s="14" t="s">
        <v>36</v>
      </c>
      <c r="G6" s="14" t="s">
        <v>37</v>
      </c>
      <c r="H6" s="14" t="s">
        <v>38</v>
      </c>
      <c r="I6" s="14" t="s">
        <v>39</v>
      </c>
      <c r="J6" s="14" t="s">
        <v>40</v>
      </c>
      <c r="K6" s="14" t="s">
        <v>41</v>
      </c>
      <c r="L6" s="14" t="s">
        <v>42</v>
      </c>
      <c r="M6" s="14" t="s">
        <v>43</v>
      </c>
      <c r="N6" s="14" t="s">
        <v>44</v>
      </c>
      <c r="O6" s="14" t="s">
        <v>45</v>
      </c>
      <c r="P6" s="14" t="s">
        <v>6</v>
      </c>
    </row>
    <row r="7" spans="1:38">
      <c r="A7" s="11" t="s">
        <v>7</v>
      </c>
      <c r="B7" s="11">
        <v>34230</v>
      </c>
      <c r="C7" s="12">
        <v>0</v>
      </c>
      <c r="D7" s="12">
        <v>1</v>
      </c>
      <c r="E7" s="12">
        <v>2</v>
      </c>
      <c r="F7" s="12">
        <v>1</v>
      </c>
      <c r="G7" s="12">
        <v>2</v>
      </c>
      <c r="H7" s="12">
        <v>0</v>
      </c>
      <c r="I7" s="12">
        <v>0</v>
      </c>
      <c r="J7" s="12">
        <v>1</v>
      </c>
      <c r="K7" s="12">
        <v>1</v>
      </c>
      <c r="L7" s="12">
        <v>9</v>
      </c>
      <c r="M7" s="12">
        <v>6</v>
      </c>
      <c r="N7" s="12">
        <v>1</v>
      </c>
      <c r="O7" s="12">
        <v>1</v>
      </c>
      <c r="P7" s="12">
        <v>25</v>
      </c>
    </row>
    <row r="8" spans="1:38">
      <c r="A8" s="11" t="s">
        <v>7</v>
      </c>
      <c r="B8" s="11">
        <v>34231</v>
      </c>
      <c r="C8" s="12">
        <v>0</v>
      </c>
      <c r="D8" s="12">
        <v>1</v>
      </c>
      <c r="E8" s="12">
        <v>0</v>
      </c>
      <c r="F8" s="12">
        <v>1</v>
      </c>
      <c r="G8" s="12">
        <v>6</v>
      </c>
      <c r="H8" s="12">
        <v>0</v>
      </c>
      <c r="I8" s="12">
        <v>2</v>
      </c>
      <c r="J8" s="12">
        <v>6</v>
      </c>
      <c r="K8" s="12">
        <v>2</v>
      </c>
      <c r="L8" s="12">
        <v>9</v>
      </c>
      <c r="M8" s="12">
        <v>14</v>
      </c>
      <c r="N8" s="12">
        <v>3</v>
      </c>
      <c r="O8" s="12">
        <v>2</v>
      </c>
      <c r="P8" s="12">
        <v>46</v>
      </c>
    </row>
    <row r="9" spans="1:38">
      <c r="A9" s="11" t="s">
        <v>7</v>
      </c>
      <c r="B9" s="11">
        <v>34236</v>
      </c>
      <c r="C9" s="12">
        <v>1</v>
      </c>
      <c r="D9" s="12">
        <v>2</v>
      </c>
      <c r="E9" s="12">
        <v>4</v>
      </c>
      <c r="F9" s="12">
        <v>1</v>
      </c>
      <c r="G9" s="12">
        <v>1</v>
      </c>
      <c r="H9" s="12">
        <v>2</v>
      </c>
      <c r="I9" s="12">
        <v>5</v>
      </c>
      <c r="J9" s="12">
        <v>3</v>
      </c>
      <c r="K9" s="12">
        <v>0</v>
      </c>
      <c r="L9" s="12">
        <v>7</v>
      </c>
      <c r="M9" s="12">
        <v>13</v>
      </c>
      <c r="N9" s="12">
        <v>0</v>
      </c>
      <c r="O9" s="12">
        <v>0</v>
      </c>
      <c r="P9" s="12">
        <v>39</v>
      </c>
    </row>
    <row r="10" spans="1:38">
      <c r="A10" s="11" t="s">
        <v>7</v>
      </c>
      <c r="B10" s="11">
        <v>34250</v>
      </c>
      <c r="C10" s="12">
        <v>0</v>
      </c>
      <c r="D10" s="12">
        <v>0</v>
      </c>
      <c r="E10" s="12">
        <v>1</v>
      </c>
      <c r="F10" s="12">
        <v>1</v>
      </c>
      <c r="G10" s="12">
        <v>1</v>
      </c>
      <c r="H10" s="12">
        <v>0</v>
      </c>
      <c r="I10" s="12">
        <v>2</v>
      </c>
      <c r="J10" s="12">
        <v>1</v>
      </c>
      <c r="K10" s="12">
        <v>0</v>
      </c>
      <c r="L10" s="12">
        <v>1</v>
      </c>
      <c r="M10" s="12">
        <v>3</v>
      </c>
      <c r="N10" s="12">
        <v>0</v>
      </c>
      <c r="O10" s="12">
        <v>0</v>
      </c>
      <c r="P10" s="12">
        <v>10</v>
      </c>
    </row>
    <row r="11" spans="1:38">
      <c r="A11" s="11" t="s">
        <v>7</v>
      </c>
      <c r="B11" s="11">
        <v>34251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2</v>
      </c>
      <c r="J11" s="12">
        <v>1</v>
      </c>
      <c r="K11" s="12">
        <v>0</v>
      </c>
      <c r="L11" s="12">
        <v>1</v>
      </c>
      <c r="M11" s="12">
        <v>2</v>
      </c>
      <c r="N11" s="12">
        <v>0</v>
      </c>
      <c r="O11" s="12">
        <v>0</v>
      </c>
      <c r="P11" s="12">
        <v>7</v>
      </c>
    </row>
    <row r="12" spans="1:38">
      <c r="A12" s="11" t="s">
        <v>7</v>
      </c>
      <c r="B12" s="11" t="s">
        <v>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4</v>
      </c>
      <c r="N12" s="12">
        <v>1</v>
      </c>
      <c r="O12" s="12">
        <v>0</v>
      </c>
      <c r="P12" s="12">
        <v>7</v>
      </c>
    </row>
    <row r="13" spans="1:38">
      <c r="A13" s="22" t="s">
        <v>9</v>
      </c>
      <c r="B13" s="13"/>
      <c r="C13" s="12">
        <v>1</v>
      </c>
      <c r="D13" s="12">
        <v>4</v>
      </c>
      <c r="E13" s="12">
        <v>7</v>
      </c>
      <c r="F13" s="12">
        <v>4</v>
      </c>
      <c r="G13" s="12">
        <v>11</v>
      </c>
      <c r="H13" s="12">
        <v>2</v>
      </c>
      <c r="I13" s="12">
        <v>12</v>
      </c>
      <c r="J13" s="12">
        <v>12</v>
      </c>
      <c r="K13" s="12">
        <v>3</v>
      </c>
      <c r="L13" s="12">
        <v>28</v>
      </c>
      <c r="M13" s="12">
        <v>42</v>
      </c>
      <c r="N13" s="12">
        <v>5</v>
      </c>
      <c r="O13" s="12">
        <v>3</v>
      </c>
      <c r="P13" s="12">
        <v>134</v>
      </c>
    </row>
    <row r="14" spans="1:38">
      <c r="A14" s="11" t="s">
        <v>10</v>
      </c>
      <c r="B14" s="11">
        <v>36531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2">
        <v>2</v>
      </c>
      <c r="M14" s="12">
        <v>3</v>
      </c>
      <c r="N14" s="12">
        <v>1</v>
      </c>
      <c r="O14" s="12">
        <v>0</v>
      </c>
      <c r="P14" s="12">
        <v>7</v>
      </c>
    </row>
    <row r="15" spans="1:38">
      <c r="A15" s="11" t="s">
        <v>10</v>
      </c>
      <c r="B15" s="11">
        <v>36532</v>
      </c>
      <c r="C15" s="12">
        <v>0</v>
      </c>
      <c r="D15" s="12">
        <v>1</v>
      </c>
      <c r="E15" s="12">
        <v>2</v>
      </c>
      <c r="F15" s="12">
        <v>1</v>
      </c>
      <c r="G15" s="12">
        <v>2</v>
      </c>
      <c r="H15" s="12">
        <v>5</v>
      </c>
      <c r="I15" s="12">
        <v>3</v>
      </c>
      <c r="J15" s="12">
        <v>1</v>
      </c>
      <c r="K15" s="12">
        <v>3</v>
      </c>
      <c r="L15" s="12">
        <v>11</v>
      </c>
      <c r="M15" s="12">
        <v>17</v>
      </c>
      <c r="N15" s="12">
        <v>0</v>
      </c>
      <c r="O15" s="12">
        <v>1</v>
      </c>
      <c r="P15" s="12">
        <v>47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11" t="s">
        <v>10</v>
      </c>
      <c r="B16" s="11">
        <v>36543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4</v>
      </c>
      <c r="L16" s="12">
        <v>11</v>
      </c>
      <c r="M16" s="12">
        <v>7</v>
      </c>
      <c r="N16" s="12">
        <v>2</v>
      </c>
      <c r="O16" s="12">
        <v>0</v>
      </c>
      <c r="P16" s="12">
        <v>25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11" t="s">
        <v>10</v>
      </c>
      <c r="B17" s="11" t="s">
        <v>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2</v>
      </c>
      <c r="M17" s="12">
        <v>0</v>
      </c>
      <c r="N17" s="12">
        <v>0</v>
      </c>
      <c r="O17" s="12">
        <v>1</v>
      </c>
      <c r="P17" s="12">
        <v>3</v>
      </c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22" t="s">
        <v>11</v>
      </c>
      <c r="B18" s="13"/>
      <c r="C18" s="12">
        <v>0</v>
      </c>
      <c r="D18" s="12">
        <v>1</v>
      </c>
      <c r="E18" s="12">
        <v>2</v>
      </c>
      <c r="F18" s="12">
        <v>1</v>
      </c>
      <c r="G18" s="12">
        <v>2</v>
      </c>
      <c r="H18" s="12">
        <v>5</v>
      </c>
      <c r="I18" s="12">
        <v>3</v>
      </c>
      <c r="J18" s="12">
        <v>2</v>
      </c>
      <c r="K18" s="12">
        <v>8</v>
      </c>
      <c r="L18" s="12">
        <v>26</v>
      </c>
      <c r="M18" s="12">
        <v>27</v>
      </c>
      <c r="N18" s="12">
        <v>3</v>
      </c>
      <c r="O18" s="12">
        <v>2</v>
      </c>
      <c r="P18" s="12">
        <v>82</v>
      </c>
      <c r="AC18" s="7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11" t="s">
        <v>12</v>
      </c>
      <c r="B19" s="11">
        <v>34135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1</v>
      </c>
      <c r="L19" s="12">
        <v>2</v>
      </c>
      <c r="M19" s="12">
        <v>3</v>
      </c>
      <c r="N19" s="12">
        <v>0</v>
      </c>
      <c r="O19" s="12">
        <v>1</v>
      </c>
      <c r="P19" s="12">
        <v>8</v>
      </c>
    </row>
    <row r="20" spans="1:38">
      <c r="A20" s="11" t="s">
        <v>12</v>
      </c>
      <c r="B20" s="11" t="s">
        <v>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2</v>
      </c>
      <c r="L20" s="12">
        <v>3</v>
      </c>
      <c r="M20" s="12">
        <v>6</v>
      </c>
      <c r="N20" s="12">
        <v>1</v>
      </c>
      <c r="O20" s="12">
        <v>1</v>
      </c>
      <c r="P20" s="12">
        <v>14</v>
      </c>
    </row>
    <row r="21" spans="1:38">
      <c r="A21" s="22" t="s">
        <v>13</v>
      </c>
      <c r="B21" s="13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3</v>
      </c>
      <c r="L21" s="12">
        <v>5</v>
      </c>
      <c r="M21" s="12">
        <v>9</v>
      </c>
      <c r="N21" s="12">
        <v>1</v>
      </c>
      <c r="O21" s="12">
        <v>2</v>
      </c>
      <c r="P21" s="12">
        <v>22</v>
      </c>
    </row>
    <row r="22" spans="1:38">
      <c r="A22" s="11" t="s">
        <v>14</v>
      </c>
      <c r="B22" s="11">
        <v>28531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4</v>
      </c>
      <c r="M22" s="12">
        <v>2</v>
      </c>
      <c r="N22" s="12">
        <v>0</v>
      </c>
      <c r="O22" s="12">
        <v>0</v>
      </c>
      <c r="P22" s="12">
        <v>6</v>
      </c>
    </row>
    <row r="23" spans="1:38">
      <c r="A23" s="11" t="s">
        <v>14</v>
      </c>
      <c r="B23" s="11">
        <v>28732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1</v>
      </c>
      <c r="M23" s="12">
        <v>4</v>
      </c>
      <c r="N23" s="12">
        <v>0</v>
      </c>
      <c r="O23" s="12">
        <v>0</v>
      </c>
      <c r="P23" s="12">
        <v>6</v>
      </c>
    </row>
    <row r="24" spans="1:38">
      <c r="A24" s="22" t="s">
        <v>14</v>
      </c>
      <c r="B24" s="13" t="s">
        <v>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2</v>
      </c>
      <c r="M24" s="12">
        <v>5</v>
      </c>
      <c r="N24" s="12">
        <v>0</v>
      </c>
      <c r="O24" s="12">
        <v>2</v>
      </c>
      <c r="P24" s="12">
        <v>9</v>
      </c>
    </row>
    <row r="25" spans="1:38">
      <c r="A25" s="11" t="s">
        <v>15</v>
      </c>
      <c r="B25" s="11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1</v>
      </c>
      <c r="K25" s="12">
        <v>0</v>
      </c>
      <c r="L25" s="12">
        <v>7</v>
      </c>
      <c r="M25" s="12">
        <v>11</v>
      </c>
      <c r="N25" s="12">
        <v>0</v>
      </c>
      <c r="O25" s="12">
        <v>2</v>
      </c>
      <c r="P25" s="12">
        <v>21</v>
      </c>
    </row>
    <row r="26" spans="1:38">
      <c r="A26" s="11" t="s">
        <v>16</v>
      </c>
      <c r="B26" s="11">
        <v>36232</v>
      </c>
      <c r="C26" s="12">
        <v>0</v>
      </c>
      <c r="D26" s="12">
        <v>2</v>
      </c>
      <c r="E26" s="12">
        <v>0</v>
      </c>
      <c r="F26" s="12">
        <v>0</v>
      </c>
      <c r="G26" s="12">
        <v>5</v>
      </c>
      <c r="H26" s="12">
        <v>1</v>
      </c>
      <c r="I26" s="12">
        <v>3</v>
      </c>
      <c r="J26" s="12">
        <v>0</v>
      </c>
      <c r="K26" s="12">
        <v>0</v>
      </c>
      <c r="L26" s="12">
        <v>6</v>
      </c>
      <c r="M26" s="12">
        <v>11</v>
      </c>
      <c r="N26" s="12">
        <v>0</v>
      </c>
      <c r="O26" s="12">
        <v>4</v>
      </c>
      <c r="P26" s="12">
        <v>32</v>
      </c>
    </row>
    <row r="27" spans="1:38">
      <c r="A27" s="11" t="s">
        <v>16</v>
      </c>
      <c r="B27" s="11">
        <v>36240</v>
      </c>
      <c r="C27" s="12">
        <v>0</v>
      </c>
      <c r="D27" s="12">
        <v>0</v>
      </c>
      <c r="E27" s="12">
        <v>2</v>
      </c>
      <c r="F27" s="12">
        <v>0</v>
      </c>
      <c r="G27" s="12">
        <v>1</v>
      </c>
      <c r="H27" s="12">
        <v>1</v>
      </c>
      <c r="I27" s="12">
        <v>2</v>
      </c>
      <c r="J27" s="12">
        <v>0</v>
      </c>
      <c r="K27" s="12">
        <v>0</v>
      </c>
      <c r="L27" s="12">
        <v>1</v>
      </c>
      <c r="M27" s="12">
        <v>3</v>
      </c>
      <c r="N27" s="12">
        <v>0</v>
      </c>
      <c r="O27" s="12">
        <v>4</v>
      </c>
      <c r="P27" s="12">
        <v>14</v>
      </c>
    </row>
    <row r="28" spans="1:38">
      <c r="A28" s="11" t="s">
        <v>16</v>
      </c>
      <c r="B28" s="11">
        <v>36254</v>
      </c>
      <c r="C28" s="12">
        <v>0</v>
      </c>
      <c r="D28" s="12">
        <v>0</v>
      </c>
      <c r="E28" s="12">
        <v>1</v>
      </c>
      <c r="F28" s="12">
        <v>1</v>
      </c>
      <c r="G28" s="12">
        <v>2</v>
      </c>
      <c r="H28" s="12">
        <v>0</v>
      </c>
      <c r="I28" s="12">
        <v>0</v>
      </c>
      <c r="J28" s="12">
        <v>1</v>
      </c>
      <c r="K28" s="12">
        <v>1</v>
      </c>
      <c r="L28" s="12">
        <v>8</v>
      </c>
      <c r="M28" s="12">
        <v>6</v>
      </c>
      <c r="N28" s="12">
        <v>1</v>
      </c>
      <c r="O28" s="12">
        <v>1</v>
      </c>
      <c r="P28" s="12">
        <v>22</v>
      </c>
    </row>
    <row r="29" spans="1:38">
      <c r="A29" s="11" t="s">
        <v>16</v>
      </c>
      <c r="B29" s="11">
        <v>36256</v>
      </c>
      <c r="C29" s="12">
        <v>0</v>
      </c>
      <c r="D29" s="12">
        <v>0</v>
      </c>
      <c r="E29" s="12">
        <v>3</v>
      </c>
      <c r="F29" s="12">
        <v>0</v>
      </c>
      <c r="G29" s="12">
        <v>1</v>
      </c>
      <c r="H29" s="12">
        <v>1</v>
      </c>
      <c r="I29" s="12">
        <v>1</v>
      </c>
      <c r="J29" s="12">
        <v>0</v>
      </c>
      <c r="K29" s="12">
        <v>0</v>
      </c>
      <c r="L29" s="12">
        <v>11</v>
      </c>
      <c r="M29" s="12">
        <v>4</v>
      </c>
      <c r="N29" s="12">
        <v>0</v>
      </c>
      <c r="O29" s="12">
        <v>2</v>
      </c>
      <c r="P29" s="12">
        <v>23</v>
      </c>
    </row>
    <row r="30" spans="1:38">
      <c r="A30" s="22" t="s">
        <v>16</v>
      </c>
      <c r="B30" s="13" t="s">
        <v>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1</v>
      </c>
      <c r="J30" s="12">
        <v>0</v>
      </c>
      <c r="K30" s="12">
        <v>1</v>
      </c>
      <c r="L30" s="12">
        <v>0</v>
      </c>
      <c r="M30" s="12">
        <v>0</v>
      </c>
      <c r="N30" s="12">
        <v>0</v>
      </c>
      <c r="O30" s="12">
        <v>1</v>
      </c>
      <c r="P30" s="12">
        <v>3</v>
      </c>
    </row>
    <row r="31" spans="1:38">
      <c r="A31" s="11" t="s">
        <v>17</v>
      </c>
      <c r="B31" s="11"/>
      <c r="C31" s="12">
        <v>0</v>
      </c>
      <c r="D31" s="12">
        <v>2</v>
      </c>
      <c r="E31" s="12">
        <v>6</v>
      </c>
      <c r="F31" s="12">
        <v>1</v>
      </c>
      <c r="G31" s="12">
        <v>9</v>
      </c>
      <c r="H31" s="12">
        <v>3</v>
      </c>
      <c r="I31" s="12">
        <v>7</v>
      </c>
      <c r="J31" s="12">
        <v>1</v>
      </c>
      <c r="K31" s="12">
        <v>2</v>
      </c>
      <c r="L31" s="12">
        <v>26</v>
      </c>
      <c r="M31" s="12">
        <v>24</v>
      </c>
      <c r="N31" s="12">
        <v>1</v>
      </c>
      <c r="O31" s="12">
        <v>12</v>
      </c>
      <c r="P31" s="12">
        <v>94</v>
      </c>
    </row>
    <row r="32" spans="1:38">
      <c r="A32" s="11" t="s">
        <v>18</v>
      </c>
      <c r="B32" s="11">
        <v>36431</v>
      </c>
      <c r="C32" s="12">
        <v>0</v>
      </c>
      <c r="D32" s="12">
        <v>0</v>
      </c>
      <c r="E32" s="12">
        <v>0</v>
      </c>
      <c r="F32" s="12">
        <v>0</v>
      </c>
      <c r="G32" s="12">
        <v>1</v>
      </c>
      <c r="H32" s="12">
        <v>1</v>
      </c>
      <c r="I32" s="12">
        <v>0</v>
      </c>
      <c r="J32" s="12">
        <v>0</v>
      </c>
      <c r="K32" s="12">
        <v>0</v>
      </c>
      <c r="L32" s="12">
        <v>5</v>
      </c>
      <c r="M32" s="12">
        <v>0</v>
      </c>
      <c r="N32" s="12">
        <v>1</v>
      </c>
      <c r="O32" s="12">
        <v>1</v>
      </c>
      <c r="P32" s="12">
        <v>9</v>
      </c>
    </row>
    <row r="33" spans="1:16">
      <c r="A33" s="11" t="s">
        <v>18</v>
      </c>
      <c r="B33" s="11">
        <v>36443</v>
      </c>
      <c r="C33" s="12">
        <v>0</v>
      </c>
      <c r="D33" s="12">
        <v>1</v>
      </c>
      <c r="E33" s="12">
        <v>0</v>
      </c>
      <c r="F33" s="12">
        <v>0</v>
      </c>
      <c r="G33" s="12">
        <v>0</v>
      </c>
      <c r="H33" s="12">
        <v>1</v>
      </c>
      <c r="I33" s="12">
        <v>0</v>
      </c>
      <c r="J33" s="12">
        <v>0</v>
      </c>
      <c r="K33" s="12">
        <v>1</v>
      </c>
      <c r="L33" s="12">
        <v>0</v>
      </c>
      <c r="M33" s="12">
        <v>4</v>
      </c>
      <c r="N33" s="12">
        <v>0</v>
      </c>
      <c r="O33" s="12">
        <v>0</v>
      </c>
      <c r="P33" s="12">
        <v>7</v>
      </c>
    </row>
    <row r="34" spans="1:16">
      <c r="A34" s="11" t="s">
        <v>18</v>
      </c>
      <c r="B34" s="11" t="s">
        <v>8</v>
      </c>
      <c r="C34" s="12">
        <v>0</v>
      </c>
      <c r="D34" s="12">
        <v>0</v>
      </c>
      <c r="E34" s="12">
        <v>0</v>
      </c>
      <c r="F34" s="12">
        <v>0</v>
      </c>
      <c r="G34" s="12">
        <v>2</v>
      </c>
      <c r="H34" s="12">
        <v>2</v>
      </c>
      <c r="I34" s="12">
        <v>0</v>
      </c>
      <c r="J34" s="12">
        <v>1</v>
      </c>
      <c r="K34" s="12">
        <v>0</v>
      </c>
      <c r="L34" s="12">
        <v>1</v>
      </c>
      <c r="M34" s="12">
        <v>6</v>
      </c>
      <c r="N34" s="12">
        <v>1</v>
      </c>
      <c r="O34" s="12">
        <v>0</v>
      </c>
      <c r="P34" s="12">
        <v>13</v>
      </c>
    </row>
    <row r="35" spans="1:16">
      <c r="A35" s="22" t="s">
        <v>19</v>
      </c>
      <c r="B35" s="13"/>
      <c r="C35" s="12">
        <v>0</v>
      </c>
      <c r="D35" s="12">
        <v>1</v>
      </c>
      <c r="E35" s="12">
        <v>0</v>
      </c>
      <c r="F35" s="12">
        <v>0</v>
      </c>
      <c r="G35" s="12">
        <v>3</v>
      </c>
      <c r="H35" s="12">
        <v>4</v>
      </c>
      <c r="I35" s="12">
        <v>0</v>
      </c>
      <c r="J35" s="12">
        <v>1</v>
      </c>
      <c r="K35" s="12">
        <v>1</v>
      </c>
      <c r="L35" s="12">
        <v>6</v>
      </c>
      <c r="M35" s="12">
        <v>10</v>
      </c>
      <c r="N35" s="12">
        <v>2</v>
      </c>
      <c r="O35" s="12">
        <v>1</v>
      </c>
      <c r="P35" s="12">
        <v>29</v>
      </c>
    </row>
    <row r="36" spans="1:16">
      <c r="A36" s="11" t="s">
        <v>20</v>
      </c>
      <c r="B36" s="11">
        <v>35220</v>
      </c>
      <c r="C36" s="12">
        <v>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1</v>
      </c>
      <c r="J36" s="12">
        <v>0</v>
      </c>
      <c r="K36" s="12">
        <v>0</v>
      </c>
      <c r="L36" s="12">
        <v>1</v>
      </c>
      <c r="M36" s="12">
        <v>4</v>
      </c>
      <c r="N36" s="12">
        <v>1</v>
      </c>
      <c r="O36" s="12">
        <v>0</v>
      </c>
      <c r="P36" s="12">
        <v>8</v>
      </c>
    </row>
    <row r="37" spans="1:16">
      <c r="A37" s="11" t="s">
        <v>20</v>
      </c>
      <c r="B37" s="11">
        <v>35237</v>
      </c>
      <c r="C37" s="12">
        <v>0</v>
      </c>
      <c r="D37" s="12">
        <v>1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1</v>
      </c>
      <c r="L37" s="12">
        <v>4</v>
      </c>
      <c r="M37" s="12">
        <v>4</v>
      </c>
      <c r="N37" s="12">
        <v>0</v>
      </c>
      <c r="O37" s="12">
        <v>0</v>
      </c>
      <c r="P37" s="12">
        <v>10</v>
      </c>
    </row>
    <row r="38" spans="1:16">
      <c r="A38" s="11" t="s">
        <v>20</v>
      </c>
      <c r="B38" s="11">
        <v>35238</v>
      </c>
      <c r="C38" s="12">
        <v>0</v>
      </c>
      <c r="D38" s="12">
        <v>1</v>
      </c>
      <c r="E38" s="12">
        <v>0</v>
      </c>
      <c r="F38" s="12">
        <v>1</v>
      </c>
      <c r="G38" s="12">
        <v>1</v>
      </c>
      <c r="H38" s="12">
        <v>2</v>
      </c>
      <c r="I38" s="12">
        <v>5</v>
      </c>
      <c r="J38" s="12">
        <v>1</v>
      </c>
      <c r="K38" s="12">
        <v>4</v>
      </c>
      <c r="L38" s="12">
        <v>3</v>
      </c>
      <c r="M38" s="12">
        <v>13</v>
      </c>
      <c r="N38" s="12">
        <v>0</v>
      </c>
      <c r="O38" s="12">
        <v>0</v>
      </c>
      <c r="P38" s="12">
        <v>31</v>
      </c>
    </row>
    <row r="39" spans="1:16">
      <c r="A39" s="11" t="s">
        <v>20</v>
      </c>
      <c r="B39" s="11">
        <v>35244</v>
      </c>
      <c r="C39" s="12">
        <v>2</v>
      </c>
      <c r="D39" s="12">
        <v>1</v>
      </c>
      <c r="E39" s="12">
        <v>1</v>
      </c>
      <c r="F39" s="12">
        <v>3</v>
      </c>
      <c r="G39" s="12">
        <v>5</v>
      </c>
      <c r="H39" s="12">
        <v>4</v>
      </c>
      <c r="I39" s="12">
        <v>8</v>
      </c>
      <c r="J39" s="12">
        <v>5</v>
      </c>
      <c r="K39" s="12">
        <v>1</v>
      </c>
      <c r="L39" s="12">
        <v>6</v>
      </c>
      <c r="M39" s="12">
        <v>21</v>
      </c>
      <c r="N39" s="12">
        <v>0</v>
      </c>
      <c r="O39" s="12">
        <v>4</v>
      </c>
      <c r="P39" s="12">
        <v>61</v>
      </c>
    </row>
    <row r="40" spans="1:16">
      <c r="A40" s="11" t="s">
        <v>20</v>
      </c>
      <c r="B40" s="11">
        <v>35248</v>
      </c>
      <c r="C40" s="12">
        <v>0</v>
      </c>
      <c r="D40" s="12">
        <v>0</v>
      </c>
      <c r="E40" s="12">
        <v>1</v>
      </c>
      <c r="F40" s="12">
        <v>0</v>
      </c>
      <c r="G40" s="12">
        <v>1</v>
      </c>
      <c r="H40" s="12">
        <v>0</v>
      </c>
      <c r="I40" s="12">
        <v>0</v>
      </c>
      <c r="J40" s="12">
        <v>0</v>
      </c>
      <c r="K40" s="12">
        <v>0</v>
      </c>
      <c r="L40" s="12">
        <v>1</v>
      </c>
      <c r="M40" s="12">
        <v>5</v>
      </c>
      <c r="N40" s="12">
        <v>0</v>
      </c>
      <c r="O40" s="12">
        <v>0</v>
      </c>
      <c r="P40" s="12">
        <v>8</v>
      </c>
    </row>
    <row r="41" spans="1:16">
      <c r="A41" s="11" t="s">
        <v>20</v>
      </c>
      <c r="B41" s="11">
        <v>35254</v>
      </c>
      <c r="C41" s="12">
        <v>0</v>
      </c>
      <c r="D41" s="12">
        <v>0</v>
      </c>
      <c r="E41" s="12">
        <v>1</v>
      </c>
      <c r="F41" s="12">
        <v>0</v>
      </c>
      <c r="G41" s="12">
        <v>0</v>
      </c>
      <c r="H41" s="12">
        <v>1</v>
      </c>
      <c r="I41" s="12">
        <v>1</v>
      </c>
      <c r="J41" s="12">
        <v>2</v>
      </c>
      <c r="K41" s="12">
        <v>1</v>
      </c>
      <c r="L41" s="12">
        <v>2</v>
      </c>
      <c r="M41" s="12">
        <v>2</v>
      </c>
      <c r="N41" s="12">
        <v>0</v>
      </c>
      <c r="O41" s="12">
        <v>0</v>
      </c>
      <c r="P41" s="12">
        <v>10</v>
      </c>
    </row>
    <row r="42" spans="1:16">
      <c r="A42" s="11" t="s">
        <v>20</v>
      </c>
      <c r="B42" s="11">
        <v>36344</v>
      </c>
      <c r="C42" s="12">
        <v>0</v>
      </c>
      <c r="D42" s="12">
        <v>2</v>
      </c>
      <c r="E42" s="12">
        <v>1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4</v>
      </c>
      <c r="M42" s="12">
        <v>1</v>
      </c>
      <c r="N42" s="12">
        <v>0</v>
      </c>
      <c r="O42" s="12">
        <v>0</v>
      </c>
      <c r="P42" s="12">
        <v>8</v>
      </c>
    </row>
    <row r="43" spans="1:16">
      <c r="A43" s="11" t="s">
        <v>20</v>
      </c>
      <c r="B43" s="11" t="s">
        <v>8</v>
      </c>
      <c r="C43" s="12">
        <v>1</v>
      </c>
      <c r="D43" s="12">
        <v>2</v>
      </c>
      <c r="E43" s="12">
        <v>4</v>
      </c>
      <c r="F43" s="12">
        <v>1</v>
      </c>
      <c r="G43" s="12">
        <v>1</v>
      </c>
      <c r="H43" s="12">
        <v>0</v>
      </c>
      <c r="I43" s="12">
        <v>3</v>
      </c>
      <c r="J43" s="12">
        <v>3</v>
      </c>
      <c r="K43" s="12">
        <v>2</v>
      </c>
      <c r="L43" s="12">
        <v>24</v>
      </c>
      <c r="M43" s="12">
        <v>25</v>
      </c>
      <c r="N43" s="12">
        <v>5</v>
      </c>
      <c r="O43" s="12">
        <v>13</v>
      </c>
      <c r="P43" s="12">
        <v>84</v>
      </c>
    </row>
    <row r="44" spans="1:16">
      <c r="A44" s="22" t="s">
        <v>21</v>
      </c>
      <c r="B44" s="13"/>
      <c r="C44" s="12">
        <v>4</v>
      </c>
      <c r="D44" s="12">
        <v>7</v>
      </c>
      <c r="E44" s="12">
        <v>8</v>
      </c>
      <c r="F44" s="12">
        <v>5</v>
      </c>
      <c r="G44" s="12">
        <v>8</v>
      </c>
      <c r="H44" s="12">
        <v>7</v>
      </c>
      <c r="I44" s="12">
        <v>18</v>
      </c>
      <c r="J44" s="12">
        <v>11</v>
      </c>
      <c r="K44" s="12">
        <v>9</v>
      </c>
      <c r="L44" s="12">
        <v>45</v>
      </c>
      <c r="M44" s="12">
        <v>75</v>
      </c>
      <c r="N44" s="12">
        <v>6</v>
      </c>
      <c r="O44" s="12">
        <v>17</v>
      </c>
      <c r="P44" s="12">
        <v>220</v>
      </c>
    </row>
    <row r="45" spans="1:16">
      <c r="A45" s="11" t="s">
        <v>22</v>
      </c>
      <c r="B45" s="11">
        <v>34374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2</v>
      </c>
      <c r="J45" s="12">
        <v>0</v>
      </c>
      <c r="K45" s="12">
        <v>0</v>
      </c>
      <c r="L45" s="12">
        <v>1</v>
      </c>
      <c r="M45" s="12">
        <v>1</v>
      </c>
      <c r="N45" s="12">
        <v>2</v>
      </c>
      <c r="O45" s="12">
        <v>0</v>
      </c>
      <c r="P45" s="12">
        <v>6</v>
      </c>
    </row>
    <row r="46" spans="1:16">
      <c r="A46" s="11" t="s">
        <v>22</v>
      </c>
      <c r="B46" s="11" t="s">
        <v>8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1</v>
      </c>
      <c r="L46" s="12">
        <v>6</v>
      </c>
      <c r="M46" s="12">
        <v>5</v>
      </c>
      <c r="N46" s="12">
        <v>0</v>
      </c>
      <c r="O46" s="12">
        <v>2</v>
      </c>
      <c r="P46" s="12">
        <v>14</v>
      </c>
    </row>
    <row r="47" spans="1:16">
      <c r="A47" s="11" t="s">
        <v>23</v>
      </c>
      <c r="B47" s="11"/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2</v>
      </c>
      <c r="J47" s="12">
        <v>0</v>
      </c>
      <c r="K47" s="12">
        <v>1</v>
      </c>
      <c r="L47" s="12">
        <v>7</v>
      </c>
      <c r="M47" s="12">
        <v>6</v>
      </c>
      <c r="N47" s="12">
        <v>2</v>
      </c>
      <c r="O47" s="12">
        <v>2</v>
      </c>
      <c r="P47" s="12">
        <v>20</v>
      </c>
    </row>
    <row r="48" spans="1:16" ht="15.75">
      <c r="A48" s="24" t="s">
        <v>58</v>
      </c>
      <c r="B48" s="13"/>
      <c r="C48" s="140">
        <v>5</v>
      </c>
      <c r="D48" s="140">
        <v>15</v>
      </c>
      <c r="E48" s="140">
        <v>23</v>
      </c>
      <c r="F48" s="140">
        <v>11</v>
      </c>
      <c r="G48" s="140">
        <v>33</v>
      </c>
      <c r="H48" s="140">
        <v>21</v>
      </c>
      <c r="I48" s="140">
        <v>43</v>
      </c>
      <c r="J48" s="140">
        <v>29</v>
      </c>
      <c r="K48" s="140">
        <v>27</v>
      </c>
      <c r="L48" s="140">
        <v>150</v>
      </c>
      <c r="M48" s="140">
        <v>204</v>
      </c>
      <c r="N48" s="140">
        <v>20</v>
      </c>
      <c r="O48" s="140">
        <v>41</v>
      </c>
      <c r="P48" s="140">
        <v>622</v>
      </c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A835-E46D-44A0-B21A-BE2EBCF620B5}">
  <dimension ref="A1:P47"/>
  <sheetViews>
    <sheetView topLeftCell="A26" workbookViewId="0">
      <selection activeCell="A45" sqref="A45:XFD45"/>
    </sheetView>
  </sheetViews>
  <sheetFormatPr defaultRowHeight="15"/>
  <cols>
    <col min="1" max="1" width="20.140625" customWidth="1"/>
    <col min="2" max="2" width="14.42578125" customWidth="1"/>
    <col min="3" max="3" width="14" customWidth="1"/>
    <col min="16" max="16" width="13.42578125" customWidth="1"/>
  </cols>
  <sheetData>
    <row r="1" spans="1:16" ht="18.75">
      <c r="A1" s="21" t="s">
        <v>50</v>
      </c>
      <c r="B1" s="30"/>
      <c r="C1" s="30"/>
      <c r="D1" s="30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9">
      <c r="A2" s="7" t="s">
        <v>30</v>
      </c>
      <c r="B2" s="7"/>
      <c r="C2" s="7"/>
      <c r="D2" s="7"/>
      <c r="G2" s="4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" t="s">
        <v>31</v>
      </c>
      <c r="B3" s="8"/>
      <c r="C3" s="8"/>
      <c r="D3" s="8"/>
      <c r="G3" s="3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8"/>
      <c r="B4" s="38"/>
      <c r="C4" s="14" t="s">
        <v>32</v>
      </c>
      <c r="D4" s="14"/>
      <c r="E4" s="14"/>
      <c r="F4" s="14"/>
      <c r="G4" s="14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4" t="s">
        <v>52</v>
      </c>
      <c r="B5" s="14" t="s">
        <v>3</v>
      </c>
      <c r="C5" s="14" t="s">
        <v>33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38</v>
      </c>
      <c r="I5" s="14" t="s">
        <v>39</v>
      </c>
      <c r="J5" s="14" t="s">
        <v>40</v>
      </c>
      <c r="K5" s="14" t="s">
        <v>41</v>
      </c>
      <c r="L5" s="14" t="s">
        <v>42</v>
      </c>
      <c r="M5" s="14" t="s">
        <v>43</v>
      </c>
      <c r="N5" s="14" t="s">
        <v>44</v>
      </c>
      <c r="O5" s="14" t="s">
        <v>45</v>
      </c>
      <c r="P5" s="14" t="s">
        <v>6</v>
      </c>
    </row>
    <row r="6" spans="1:16">
      <c r="A6" s="11" t="s">
        <v>7</v>
      </c>
      <c r="B6" s="11">
        <v>34230</v>
      </c>
      <c r="C6" s="12">
        <v>0</v>
      </c>
      <c r="D6" s="12">
        <v>1</v>
      </c>
      <c r="E6" s="12">
        <v>1</v>
      </c>
      <c r="F6" s="12">
        <v>1</v>
      </c>
      <c r="G6" s="12">
        <v>1</v>
      </c>
      <c r="H6" s="12">
        <v>0</v>
      </c>
      <c r="I6" s="12">
        <v>0</v>
      </c>
      <c r="J6" s="12">
        <v>0</v>
      </c>
      <c r="K6" s="12">
        <v>1</v>
      </c>
      <c r="L6" s="12">
        <v>2</v>
      </c>
      <c r="M6" s="12">
        <v>2</v>
      </c>
      <c r="N6" s="12">
        <v>0</v>
      </c>
      <c r="O6" s="12">
        <v>0</v>
      </c>
      <c r="P6" s="12">
        <v>9</v>
      </c>
    </row>
    <row r="7" spans="1:16">
      <c r="A7" s="11" t="s">
        <v>7</v>
      </c>
      <c r="B7" s="11">
        <v>34231</v>
      </c>
      <c r="C7" s="12">
        <v>0</v>
      </c>
      <c r="D7" s="12">
        <v>1</v>
      </c>
      <c r="E7" s="12">
        <v>0</v>
      </c>
      <c r="F7" s="12">
        <v>0</v>
      </c>
      <c r="G7" s="12">
        <v>2</v>
      </c>
      <c r="H7" s="12">
        <v>0</v>
      </c>
      <c r="I7" s="12">
        <v>0</v>
      </c>
      <c r="J7" s="12">
        <v>2</v>
      </c>
      <c r="K7" s="12">
        <v>0</v>
      </c>
      <c r="L7" s="12">
        <v>2</v>
      </c>
      <c r="M7" s="12">
        <v>5</v>
      </c>
      <c r="N7" s="12">
        <v>0</v>
      </c>
      <c r="O7" s="12">
        <v>0</v>
      </c>
      <c r="P7" s="12">
        <v>12</v>
      </c>
    </row>
    <row r="8" spans="1:16">
      <c r="A8" s="11" t="s">
        <v>7</v>
      </c>
      <c r="B8" s="11">
        <v>34236</v>
      </c>
      <c r="C8" s="12">
        <v>0</v>
      </c>
      <c r="D8" s="12">
        <v>1</v>
      </c>
      <c r="E8" s="12">
        <v>2</v>
      </c>
      <c r="F8" s="12">
        <v>0</v>
      </c>
      <c r="G8" s="12">
        <v>1</v>
      </c>
      <c r="H8" s="12">
        <v>1</v>
      </c>
      <c r="I8" s="12">
        <v>4</v>
      </c>
      <c r="J8" s="12">
        <v>3</v>
      </c>
      <c r="K8" s="12">
        <v>0</v>
      </c>
      <c r="L8" s="12">
        <v>3</v>
      </c>
      <c r="M8" s="12">
        <v>7</v>
      </c>
      <c r="N8" s="12">
        <v>0</v>
      </c>
      <c r="O8" s="12">
        <v>0</v>
      </c>
      <c r="P8" s="12">
        <v>22</v>
      </c>
    </row>
    <row r="9" spans="1:16">
      <c r="A9" s="11" t="s">
        <v>7</v>
      </c>
      <c r="B9" s="11">
        <v>34250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2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2">
        <v>4</v>
      </c>
    </row>
    <row r="10" spans="1:16">
      <c r="A10" s="11" t="s">
        <v>7</v>
      </c>
      <c r="B10" s="11" t="s">
        <v>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1</v>
      </c>
      <c r="N10" s="12">
        <v>1</v>
      </c>
      <c r="O10" s="12">
        <v>0</v>
      </c>
      <c r="P10" s="12">
        <v>3</v>
      </c>
    </row>
    <row r="11" spans="1:16">
      <c r="A11" s="22" t="s">
        <v>9</v>
      </c>
      <c r="B11" s="13"/>
      <c r="C11" s="12">
        <v>0</v>
      </c>
      <c r="D11" s="12">
        <v>3</v>
      </c>
      <c r="E11" s="12">
        <v>3</v>
      </c>
      <c r="F11" s="12">
        <v>1</v>
      </c>
      <c r="G11" s="12">
        <v>5</v>
      </c>
      <c r="H11" s="12">
        <v>1</v>
      </c>
      <c r="I11" s="12">
        <v>6</v>
      </c>
      <c r="J11" s="12">
        <v>5</v>
      </c>
      <c r="K11" s="12">
        <v>1</v>
      </c>
      <c r="L11" s="12">
        <v>8</v>
      </c>
      <c r="M11" s="12">
        <v>16</v>
      </c>
      <c r="N11" s="12">
        <v>1</v>
      </c>
      <c r="O11" s="12">
        <v>0</v>
      </c>
      <c r="P11" s="12">
        <v>50</v>
      </c>
    </row>
    <row r="12" spans="1:16">
      <c r="A12" s="11" t="s">
        <v>10</v>
      </c>
      <c r="B12" s="11">
        <v>36531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2">
        <v>1</v>
      </c>
    </row>
    <row r="13" spans="1:16">
      <c r="A13" s="11" t="s">
        <v>10</v>
      </c>
      <c r="B13" s="11">
        <v>36532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2</v>
      </c>
      <c r="I13" s="12">
        <v>2</v>
      </c>
      <c r="J13" s="12">
        <v>1</v>
      </c>
      <c r="K13" s="12">
        <v>0</v>
      </c>
      <c r="L13" s="12">
        <v>2</v>
      </c>
      <c r="M13" s="12">
        <v>5</v>
      </c>
      <c r="N13" s="12">
        <v>0</v>
      </c>
      <c r="O13" s="12">
        <v>1</v>
      </c>
      <c r="P13" s="12">
        <v>14</v>
      </c>
    </row>
    <row r="14" spans="1:16">
      <c r="A14" s="11" t="s">
        <v>10</v>
      </c>
      <c r="B14" s="11">
        <v>36543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2</v>
      </c>
      <c r="L14" s="12">
        <v>3</v>
      </c>
      <c r="M14" s="12">
        <v>3</v>
      </c>
      <c r="N14" s="12">
        <v>0</v>
      </c>
      <c r="O14" s="12">
        <v>0</v>
      </c>
      <c r="P14" s="12">
        <v>9</v>
      </c>
    </row>
    <row r="15" spans="1:16">
      <c r="A15" s="11" t="s">
        <v>10</v>
      </c>
      <c r="B15" s="11" t="s">
        <v>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2">
        <v>1</v>
      </c>
    </row>
    <row r="16" spans="1:16">
      <c r="A16" s="22" t="s">
        <v>11</v>
      </c>
      <c r="B16" s="13"/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2</v>
      </c>
      <c r="I16" s="12">
        <v>2</v>
      </c>
      <c r="J16" s="12">
        <v>2</v>
      </c>
      <c r="K16" s="12">
        <v>2</v>
      </c>
      <c r="L16" s="12">
        <v>5</v>
      </c>
      <c r="M16" s="12">
        <v>8</v>
      </c>
      <c r="N16" s="12">
        <v>1</v>
      </c>
      <c r="O16" s="12">
        <v>2</v>
      </c>
      <c r="P16" s="12">
        <v>25</v>
      </c>
    </row>
    <row r="17" spans="1:16">
      <c r="A17" s="11" t="s">
        <v>12</v>
      </c>
      <c r="B17" s="11">
        <v>34135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1</v>
      </c>
      <c r="L17" s="12">
        <v>1</v>
      </c>
      <c r="M17" s="12">
        <v>2</v>
      </c>
      <c r="N17" s="12">
        <v>0</v>
      </c>
      <c r="O17" s="12">
        <v>1</v>
      </c>
      <c r="P17" s="12">
        <v>6</v>
      </c>
    </row>
    <row r="18" spans="1:16">
      <c r="A18" s="11" t="s">
        <v>12</v>
      </c>
      <c r="B18" s="11" t="s">
        <v>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1</v>
      </c>
      <c r="M18" s="12">
        <v>4</v>
      </c>
      <c r="N18" s="12">
        <v>1</v>
      </c>
      <c r="O18" s="12">
        <v>1</v>
      </c>
      <c r="P18" s="12">
        <v>8</v>
      </c>
    </row>
    <row r="19" spans="1:16">
      <c r="A19" s="22" t="s">
        <v>13</v>
      </c>
      <c r="B19" s="13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1</v>
      </c>
      <c r="K19" s="12">
        <v>1</v>
      </c>
      <c r="L19" s="12">
        <v>2</v>
      </c>
      <c r="M19" s="12">
        <v>6</v>
      </c>
      <c r="N19" s="12">
        <v>1</v>
      </c>
      <c r="O19" s="12">
        <v>2</v>
      </c>
      <c r="P19" s="12">
        <v>14</v>
      </c>
    </row>
    <row r="20" spans="1:16">
      <c r="A20" s="11" t="s">
        <v>14</v>
      </c>
      <c r="B20" s="11">
        <v>28531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3</v>
      </c>
      <c r="M20" s="12">
        <v>2</v>
      </c>
      <c r="N20" s="12">
        <v>0</v>
      </c>
      <c r="O20" s="12">
        <v>0</v>
      </c>
      <c r="P20" s="12">
        <v>5</v>
      </c>
    </row>
    <row r="21" spans="1:16">
      <c r="A21" s="11" t="s">
        <v>14</v>
      </c>
      <c r="B21" s="11">
        <v>28732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4</v>
      </c>
      <c r="N21" s="12">
        <v>0</v>
      </c>
      <c r="O21" s="12">
        <v>0</v>
      </c>
      <c r="P21" s="12">
        <v>5</v>
      </c>
    </row>
    <row r="22" spans="1:16">
      <c r="A22" s="22" t="s">
        <v>14</v>
      </c>
      <c r="B22" s="1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4</v>
      </c>
      <c r="N22" s="12">
        <v>0</v>
      </c>
      <c r="O22" s="12">
        <v>0</v>
      </c>
      <c r="P22" s="12">
        <v>4</v>
      </c>
    </row>
    <row r="23" spans="1:16">
      <c r="A23" s="11" t="s">
        <v>15</v>
      </c>
      <c r="B23" s="11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3</v>
      </c>
      <c r="M23" s="12">
        <v>10</v>
      </c>
      <c r="N23" s="12">
        <v>0</v>
      </c>
      <c r="O23" s="12">
        <v>0</v>
      </c>
      <c r="P23" s="12">
        <v>14</v>
      </c>
    </row>
    <row r="24" spans="1:16">
      <c r="A24" s="11" t="s">
        <v>16</v>
      </c>
      <c r="B24" s="11">
        <v>36232</v>
      </c>
      <c r="C24" s="12">
        <v>0</v>
      </c>
      <c r="D24" s="12">
        <v>0</v>
      </c>
      <c r="E24" s="12">
        <v>0</v>
      </c>
      <c r="F24" s="12">
        <v>0</v>
      </c>
      <c r="G24" s="12">
        <v>1</v>
      </c>
      <c r="H24" s="12">
        <v>0</v>
      </c>
      <c r="I24" s="12">
        <v>1</v>
      </c>
      <c r="J24" s="12">
        <v>0</v>
      </c>
      <c r="K24" s="12">
        <v>0</v>
      </c>
      <c r="L24" s="12">
        <v>2</v>
      </c>
      <c r="M24" s="12">
        <v>2</v>
      </c>
      <c r="N24" s="12">
        <v>0</v>
      </c>
      <c r="O24" s="12">
        <v>1</v>
      </c>
      <c r="P24" s="12">
        <v>7</v>
      </c>
    </row>
    <row r="25" spans="1:16">
      <c r="A25" s="11" t="s">
        <v>16</v>
      </c>
      <c r="B25" s="11">
        <v>36240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</v>
      </c>
      <c r="N25" s="12">
        <v>0</v>
      </c>
      <c r="O25" s="12">
        <v>2</v>
      </c>
      <c r="P25" s="12">
        <v>3</v>
      </c>
    </row>
    <row r="26" spans="1:16">
      <c r="A26" s="11" t="s">
        <v>16</v>
      </c>
      <c r="B26" s="11">
        <v>36254</v>
      </c>
      <c r="C26" s="12">
        <v>0</v>
      </c>
      <c r="D26" s="12">
        <v>0</v>
      </c>
      <c r="E26" s="12">
        <v>0</v>
      </c>
      <c r="F26" s="12">
        <v>0</v>
      </c>
      <c r="G26" s="12">
        <v>2</v>
      </c>
      <c r="H26" s="12">
        <v>0</v>
      </c>
      <c r="I26" s="12">
        <v>0</v>
      </c>
      <c r="J26" s="12">
        <v>0</v>
      </c>
      <c r="K26" s="12">
        <v>1</v>
      </c>
      <c r="L26" s="12">
        <v>3</v>
      </c>
      <c r="M26" s="12">
        <v>2</v>
      </c>
      <c r="N26" s="12">
        <v>0</v>
      </c>
      <c r="O26" s="12">
        <v>1</v>
      </c>
      <c r="P26" s="12">
        <v>9</v>
      </c>
    </row>
    <row r="27" spans="1:16">
      <c r="A27" s="11" t="s">
        <v>16</v>
      </c>
      <c r="B27" s="11">
        <v>36256</v>
      </c>
      <c r="C27" s="12">
        <v>0</v>
      </c>
      <c r="D27" s="12">
        <v>0</v>
      </c>
      <c r="E27" s="12">
        <v>1</v>
      </c>
      <c r="F27" s="12">
        <v>0</v>
      </c>
      <c r="G27" s="12">
        <v>1</v>
      </c>
      <c r="H27" s="12">
        <v>1</v>
      </c>
      <c r="I27" s="12">
        <v>1</v>
      </c>
      <c r="J27" s="12">
        <v>0</v>
      </c>
      <c r="K27" s="12">
        <v>0</v>
      </c>
      <c r="L27" s="12">
        <v>6</v>
      </c>
      <c r="M27" s="12">
        <v>2</v>
      </c>
      <c r="N27" s="12">
        <v>0</v>
      </c>
      <c r="O27" s="12">
        <v>0</v>
      </c>
      <c r="P27" s="12">
        <v>12</v>
      </c>
    </row>
    <row r="28" spans="1:16">
      <c r="A28" s="22" t="s">
        <v>16</v>
      </c>
      <c r="B28" s="13" t="s">
        <v>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1</v>
      </c>
      <c r="L28" s="12">
        <v>0</v>
      </c>
      <c r="M28" s="12">
        <v>0</v>
      </c>
      <c r="N28" s="12">
        <v>0</v>
      </c>
      <c r="O28" s="12">
        <v>1</v>
      </c>
      <c r="P28" s="12">
        <v>2</v>
      </c>
    </row>
    <row r="29" spans="1:16">
      <c r="A29" s="11" t="s">
        <v>17</v>
      </c>
      <c r="B29" s="11"/>
      <c r="C29" s="12">
        <v>0</v>
      </c>
      <c r="D29" s="12">
        <v>0</v>
      </c>
      <c r="E29" s="12">
        <v>1</v>
      </c>
      <c r="F29" s="12">
        <v>0</v>
      </c>
      <c r="G29" s="12">
        <v>4</v>
      </c>
      <c r="H29" s="12">
        <v>1</v>
      </c>
      <c r="I29" s="12">
        <v>2</v>
      </c>
      <c r="J29" s="12">
        <v>0</v>
      </c>
      <c r="K29" s="12">
        <v>2</v>
      </c>
      <c r="L29" s="12">
        <v>11</v>
      </c>
      <c r="M29" s="12">
        <v>7</v>
      </c>
      <c r="N29" s="12">
        <v>0</v>
      </c>
      <c r="O29" s="12">
        <v>5</v>
      </c>
      <c r="P29" s="12">
        <v>33</v>
      </c>
    </row>
    <row r="30" spans="1:16">
      <c r="A30" s="11" t="s">
        <v>18</v>
      </c>
      <c r="B30" s="11">
        <v>36443</v>
      </c>
      <c r="C30" s="12">
        <v>0</v>
      </c>
      <c r="D30" s="12">
        <v>1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</v>
      </c>
      <c r="N30" s="12">
        <v>0</v>
      </c>
      <c r="O30" s="12">
        <v>0</v>
      </c>
      <c r="P30" s="12">
        <v>2</v>
      </c>
    </row>
    <row r="31" spans="1:16">
      <c r="A31" s="11" t="s">
        <v>18</v>
      </c>
      <c r="B31" s="11" t="s">
        <v>8</v>
      </c>
      <c r="C31" s="12">
        <v>0</v>
      </c>
      <c r="D31" s="12">
        <v>0</v>
      </c>
      <c r="E31" s="12">
        <v>0</v>
      </c>
      <c r="F31" s="12">
        <v>0</v>
      </c>
      <c r="G31" s="12">
        <v>1</v>
      </c>
      <c r="H31" s="12">
        <v>1</v>
      </c>
      <c r="I31" s="12">
        <v>0</v>
      </c>
      <c r="J31" s="12">
        <v>1</v>
      </c>
      <c r="K31" s="12">
        <v>0</v>
      </c>
      <c r="L31" s="12">
        <v>1</v>
      </c>
      <c r="M31" s="12">
        <v>4</v>
      </c>
      <c r="N31" s="12">
        <v>1</v>
      </c>
      <c r="O31" s="12">
        <v>0</v>
      </c>
      <c r="P31" s="12">
        <v>9</v>
      </c>
    </row>
    <row r="32" spans="1:16">
      <c r="A32" s="22" t="s">
        <v>19</v>
      </c>
      <c r="B32" s="13"/>
      <c r="C32" s="12">
        <v>0</v>
      </c>
      <c r="D32" s="12">
        <v>1</v>
      </c>
      <c r="E32" s="12">
        <v>0</v>
      </c>
      <c r="F32" s="12">
        <v>0</v>
      </c>
      <c r="G32" s="12">
        <v>1</v>
      </c>
      <c r="H32" s="12">
        <v>1</v>
      </c>
      <c r="I32" s="12">
        <v>0</v>
      </c>
      <c r="J32" s="12">
        <v>1</v>
      </c>
      <c r="K32" s="12">
        <v>0</v>
      </c>
      <c r="L32" s="12">
        <v>1</v>
      </c>
      <c r="M32" s="12">
        <v>5</v>
      </c>
      <c r="N32" s="12">
        <v>1</v>
      </c>
      <c r="O32" s="12">
        <v>0</v>
      </c>
      <c r="P32" s="12">
        <v>11</v>
      </c>
    </row>
    <row r="33" spans="1:16">
      <c r="A33" s="11" t="s">
        <v>20</v>
      </c>
      <c r="B33" s="11">
        <v>35220</v>
      </c>
      <c r="C33" s="12"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</v>
      </c>
      <c r="J33" s="12">
        <v>0</v>
      </c>
      <c r="K33" s="12">
        <v>0</v>
      </c>
      <c r="L33" s="12">
        <v>0</v>
      </c>
      <c r="M33" s="12">
        <v>3</v>
      </c>
      <c r="N33" s="12">
        <v>1</v>
      </c>
      <c r="O33" s="12">
        <v>0</v>
      </c>
      <c r="P33" s="12">
        <v>6</v>
      </c>
    </row>
    <row r="34" spans="1:16">
      <c r="A34" s="11" t="s">
        <v>20</v>
      </c>
      <c r="B34" s="11">
        <v>35237</v>
      </c>
      <c r="C34" s="12">
        <v>0</v>
      </c>
      <c r="D34" s="12">
        <v>1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2</v>
      </c>
      <c r="M34" s="12">
        <v>0</v>
      </c>
      <c r="N34" s="12">
        <v>0</v>
      </c>
      <c r="O34" s="12">
        <v>0</v>
      </c>
      <c r="P34" s="12">
        <v>3</v>
      </c>
    </row>
    <row r="35" spans="1:16">
      <c r="A35" s="11" t="s">
        <v>20</v>
      </c>
      <c r="B35" s="11">
        <v>35238</v>
      </c>
      <c r="C35" s="12">
        <v>0</v>
      </c>
      <c r="D35" s="12">
        <v>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1</v>
      </c>
      <c r="L35" s="12">
        <v>1</v>
      </c>
      <c r="M35" s="12">
        <v>3</v>
      </c>
      <c r="N35" s="12">
        <v>0</v>
      </c>
      <c r="O35" s="12">
        <v>0</v>
      </c>
      <c r="P35" s="12">
        <v>6</v>
      </c>
    </row>
    <row r="36" spans="1:16">
      <c r="A36" s="11" t="s">
        <v>20</v>
      </c>
      <c r="B36" s="11">
        <v>35244</v>
      </c>
      <c r="C36" s="12">
        <v>0</v>
      </c>
      <c r="D36" s="12">
        <v>0</v>
      </c>
      <c r="E36" s="12">
        <v>0</v>
      </c>
      <c r="F36" s="12">
        <v>0</v>
      </c>
      <c r="G36" s="12">
        <v>1</v>
      </c>
      <c r="H36" s="12">
        <v>1</v>
      </c>
      <c r="I36" s="12">
        <v>1</v>
      </c>
      <c r="J36" s="12">
        <v>1</v>
      </c>
      <c r="K36" s="12">
        <v>0</v>
      </c>
      <c r="L36" s="12">
        <v>0</v>
      </c>
      <c r="M36" s="12">
        <v>6</v>
      </c>
      <c r="N36" s="12">
        <v>0</v>
      </c>
      <c r="O36" s="12">
        <v>2</v>
      </c>
      <c r="P36" s="12">
        <v>12</v>
      </c>
    </row>
    <row r="37" spans="1:16">
      <c r="A37" s="11" t="s">
        <v>20</v>
      </c>
      <c r="B37" s="11">
        <v>35254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2</v>
      </c>
      <c r="K37" s="12">
        <v>0</v>
      </c>
      <c r="L37" s="12">
        <v>1</v>
      </c>
      <c r="M37" s="12">
        <v>0</v>
      </c>
      <c r="N37" s="12">
        <v>0</v>
      </c>
      <c r="O37" s="12">
        <v>0</v>
      </c>
      <c r="P37" s="12">
        <v>3</v>
      </c>
    </row>
    <row r="38" spans="1:16">
      <c r="A38" s="11" t="s">
        <v>20</v>
      </c>
      <c r="B38" s="11">
        <v>36344</v>
      </c>
      <c r="C38" s="12">
        <v>0</v>
      </c>
      <c r="D38" s="12">
        <v>1</v>
      </c>
      <c r="E38" s="12">
        <v>1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4</v>
      </c>
      <c r="M38" s="12">
        <v>0</v>
      </c>
      <c r="N38" s="12">
        <v>0</v>
      </c>
      <c r="O38" s="12">
        <v>0</v>
      </c>
      <c r="P38" s="12">
        <v>6</v>
      </c>
    </row>
    <row r="39" spans="1:16">
      <c r="A39" s="11" t="s">
        <v>20</v>
      </c>
      <c r="B39" s="11" t="s">
        <v>8</v>
      </c>
      <c r="C39" s="12">
        <v>0</v>
      </c>
      <c r="D39" s="12">
        <v>1</v>
      </c>
      <c r="E39" s="12">
        <v>2</v>
      </c>
      <c r="F39" s="12">
        <v>0</v>
      </c>
      <c r="G39" s="12">
        <v>0</v>
      </c>
      <c r="H39" s="12">
        <v>0</v>
      </c>
      <c r="I39" s="12">
        <v>1</v>
      </c>
      <c r="J39" s="12">
        <v>0</v>
      </c>
      <c r="K39" s="12">
        <v>1</v>
      </c>
      <c r="L39" s="12">
        <v>6</v>
      </c>
      <c r="M39" s="12">
        <v>13</v>
      </c>
      <c r="N39" s="12">
        <v>3</v>
      </c>
      <c r="O39" s="12">
        <v>9</v>
      </c>
      <c r="P39" s="12">
        <v>36</v>
      </c>
    </row>
    <row r="40" spans="1:16">
      <c r="A40" s="22" t="s">
        <v>21</v>
      </c>
      <c r="B40" s="13"/>
      <c r="C40" s="12">
        <v>1</v>
      </c>
      <c r="D40" s="12">
        <v>4</v>
      </c>
      <c r="E40" s="12">
        <v>3</v>
      </c>
      <c r="F40" s="12">
        <v>0</v>
      </c>
      <c r="G40" s="12">
        <v>1</v>
      </c>
      <c r="H40" s="12">
        <v>1</v>
      </c>
      <c r="I40" s="12">
        <v>3</v>
      </c>
      <c r="J40" s="12">
        <v>3</v>
      </c>
      <c r="K40" s="12">
        <v>2</v>
      </c>
      <c r="L40" s="12">
        <v>14</v>
      </c>
      <c r="M40" s="12">
        <v>25</v>
      </c>
      <c r="N40" s="12">
        <v>4</v>
      </c>
      <c r="O40" s="12">
        <v>11</v>
      </c>
      <c r="P40" s="12">
        <v>72</v>
      </c>
    </row>
    <row r="41" spans="1:16">
      <c r="A41" s="11" t="s">
        <v>22</v>
      </c>
      <c r="B41" s="11">
        <v>34374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2">
        <v>1</v>
      </c>
    </row>
    <row r="42" spans="1:16">
      <c r="A42" s="11" t="s">
        <v>22</v>
      </c>
      <c r="B42" s="11" t="s">
        <v>8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2</v>
      </c>
      <c r="M42" s="12">
        <v>3</v>
      </c>
      <c r="N42" s="12">
        <v>0</v>
      </c>
      <c r="O42" s="12">
        <v>2</v>
      </c>
      <c r="P42" s="12">
        <v>7</v>
      </c>
    </row>
    <row r="43" spans="1:16">
      <c r="A43" s="11" t="s">
        <v>23</v>
      </c>
      <c r="B43" s="11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2</v>
      </c>
      <c r="M43" s="12">
        <v>3</v>
      </c>
      <c r="N43" s="12">
        <v>1</v>
      </c>
      <c r="O43" s="12">
        <v>2</v>
      </c>
      <c r="P43" s="12">
        <v>8</v>
      </c>
    </row>
    <row r="44" spans="1:16" ht="15.75">
      <c r="A44" s="24" t="s">
        <v>58</v>
      </c>
      <c r="B44" s="13"/>
      <c r="C44" s="12">
        <v>1</v>
      </c>
      <c r="D44" s="140">
        <v>8</v>
      </c>
      <c r="E44" s="140">
        <v>8</v>
      </c>
      <c r="F44" s="140">
        <v>1</v>
      </c>
      <c r="G44" s="140">
        <v>11</v>
      </c>
      <c r="H44" s="140">
        <v>6</v>
      </c>
      <c r="I44" s="140">
        <v>14</v>
      </c>
      <c r="J44" s="140">
        <v>13</v>
      </c>
      <c r="K44" s="140">
        <v>8</v>
      </c>
      <c r="L44" s="140">
        <v>46</v>
      </c>
      <c r="M44" s="140">
        <v>80</v>
      </c>
      <c r="N44" s="140">
        <v>9</v>
      </c>
      <c r="O44" s="140">
        <v>22</v>
      </c>
      <c r="P44" s="140">
        <v>227</v>
      </c>
    </row>
    <row r="45" spans="1:16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</sheetData>
  <mergeCells count="1"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BDB0-67C4-4B84-A416-2BEA7B93755A}">
  <dimension ref="A1:E14"/>
  <sheetViews>
    <sheetView tabSelected="1" workbookViewId="0">
      <selection activeCell="D17" sqref="D17"/>
    </sheetView>
  </sheetViews>
  <sheetFormatPr defaultRowHeight="15"/>
  <cols>
    <col min="1" max="1" width="24.7109375" customWidth="1"/>
    <col min="2" max="2" width="20.5703125" customWidth="1"/>
    <col min="3" max="3" width="20.42578125" customWidth="1"/>
    <col min="4" max="4" width="21.140625" customWidth="1"/>
  </cols>
  <sheetData>
    <row r="1" spans="1:5" ht="18.75">
      <c r="A1" s="28" t="s">
        <v>59</v>
      </c>
      <c r="B1" s="29"/>
    </row>
    <row r="2" spans="1:5">
      <c r="A2" s="39" t="s">
        <v>53</v>
      </c>
      <c r="B2" s="40"/>
      <c r="C2" s="40"/>
      <c r="D2" s="40"/>
      <c r="E2" s="40"/>
    </row>
    <row r="3" spans="1:5">
      <c r="A3" s="41" t="s">
        <v>54</v>
      </c>
      <c r="B3" s="40"/>
      <c r="C3" s="40"/>
      <c r="D3" s="40"/>
      <c r="E3" s="40"/>
    </row>
    <row r="4" spans="1:5">
      <c r="A4" s="14"/>
      <c r="B4" s="38" t="s">
        <v>55</v>
      </c>
      <c r="C4" s="38"/>
      <c r="D4" s="14"/>
    </row>
    <row r="5" spans="1:5">
      <c r="A5" s="14" t="s">
        <v>52</v>
      </c>
      <c r="B5" s="14" t="s">
        <v>56</v>
      </c>
      <c r="C5" s="14" t="s">
        <v>57</v>
      </c>
      <c r="D5" s="14" t="s">
        <v>6</v>
      </c>
    </row>
    <row r="6" spans="1:5">
      <c r="A6" s="1" t="s">
        <v>7</v>
      </c>
      <c r="B6" s="2">
        <v>1</v>
      </c>
      <c r="C6" s="2">
        <v>23</v>
      </c>
      <c r="D6" s="2">
        <v>24</v>
      </c>
    </row>
    <row r="7" spans="1:5">
      <c r="A7" s="1" t="s">
        <v>10</v>
      </c>
      <c r="B7" s="2">
        <v>3</v>
      </c>
      <c r="C7" s="2">
        <v>17</v>
      </c>
      <c r="D7" s="2">
        <v>20</v>
      </c>
    </row>
    <row r="8" spans="1:5">
      <c r="A8" s="1" t="s">
        <v>12</v>
      </c>
      <c r="B8" s="2">
        <v>0</v>
      </c>
      <c r="C8" s="2">
        <v>5</v>
      </c>
      <c r="D8" s="2">
        <v>5</v>
      </c>
    </row>
    <row r="9" spans="1:5">
      <c r="A9" s="1" t="s">
        <v>14</v>
      </c>
      <c r="B9" s="2">
        <v>1</v>
      </c>
      <c r="C9" s="2">
        <v>3</v>
      </c>
      <c r="D9" s="2">
        <v>4</v>
      </c>
    </row>
    <row r="10" spans="1:5">
      <c r="A10" s="1" t="s">
        <v>16</v>
      </c>
      <c r="B10" s="2">
        <v>3</v>
      </c>
      <c r="C10" s="2">
        <v>9</v>
      </c>
      <c r="D10" s="2">
        <v>12</v>
      </c>
    </row>
    <row r="11" spans="1:5">
      <c r="A11" s="1" t="s">
        <v>18</v>
      </c>
      <c r="B11" s="2">
        <v>2</v>
      </c>
      <c r="C11" s="2">
        <v>8</v>
      </c>
      <c r="D11" s="2">
        <v>10</v>
      </c>
    </row>
    <row r="12" spans="1:5">
      <c r="A12" s="1" t="s">
        <v>20</v>
      </c>
      <c r="B12" s="2">
        <v>8</v>
      </c>
      <c r="C12" s="2">
        <v>41</v>
      </c>
      <c r="D12" s="2">
        <v>49</v>
      </c>
    </row>
    <row r="13" spans="1:5">
      <c r="A13" s="1" t="s">
        <v>22</v>
      </c>
      <c r="B13" s="2">
        <v>0</v>
      </c>
      <c r="C13" s="2">
        <v>5</v>
      </c>
      <c r="D13" s="2">
        <v>5</v>
      </c>
    </row>
    <row r="14" spans="1:5" s="27" customFormat="1" ht="15.75">
      <c r="A14" s="22" t="s">
        <v>110</v>
      </c>
      <c r="B14" s="26">
        <v>18</v>
      </c>
      <c r="C14" s="26">
        <v>111</v>
      </c>
      <c r="D14" s="26">
        <v>129</v>
      </c>
    </row>
  </sheetData>
  <mergeCells count="3">
    <mergeCell ref="A2:E2"/>
    <mergeCell ref="A3:E3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Information</vt:lpstr>
      <vt:lpstr>KÖN TOTAL - asyl+TPD</vt:lpstr>
      <vt:lpstr>KÖN (TPD)</vt:lpstr>
      <vt:lpstr>BOENDE TOTAL (Asyl+TPD)</vt:lpstr>
      <vt:lpstr>BOENDE (TPD)</vt:lpstr>
      <vt:lpstr>ÅLDERSGRUPPER TOTAL (Asyl+TPD)</vt:lpstr>
      <vt:lpstr>ÅLDERSGRUPPER (TPD)</vt:lpstr>
      <vt:lpstr>ASYLSÖKANDE AVSLAG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 Ewa</dc:creator>
  <cp:lastModifiedBy>Jonsson Ewa</cp:lastModifiedBy>
  <dcterms:created xsi:type="dcterms:W3CDTF">2023-11-14T08:59:28Z</dcterms:created>
  <dcterms:modified xsi:type="dcterms:W3CDTF">2025-02-04T13:34:02Z</dcterms:modified>
</cp:coreProperties>
</file>